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3200" yWindow="40" windowWidth="21240" windowHeight="18780" tabRatio="335"/>
  </bookViews>
  <sheets>
    <sheet name="nutrient-competition.xls" sheetId="1" r:id="rId1"/>
  </sheets>
  <definedNames>
    <definedName name="dt">'nutrient-competition.xls'!$B$6</definedName>
    <definedName name="K">'nutrient-competition.xls'!$C$36</definedName>
    <definedName name="KA">'nutrient-competition.xls'!$B$10</definedName>
    <definedName name="KB">'nutrient-competition.xls'!$C$10</definedName>
    <definedName name="mortality">'nutrient-competition.xls'!$B$4</definedName>
    <definedName name="N0A">'nutrient-competition.xls'!$B$8</definedName>
    <definedName name="N0B">'nutrient-competition.xls'!$C$8</definedName>
    <definedName name="_xlnm.Print_Area" localSheetId="0">'nutrient-competition.xls'!$A$1:$P$62</definedName>
    <definedName name="R0">'nutrient-competition.xls'!$B$5</definedName>
    <definedName name="Rt">'nutrient-competition.xls'!$B$13:$B$42</definedName>
    <definedName name="t">'nutrient-competition.xls'!$A$13:$A$42</definedName>
    <definedName name="time">'nutrient-competition.xls'!$A$39:$A$57</definedName>
    <definedName name="u">'nutrient-competition.xls'!$B$9</definedName>
    <definedName name="uA">'nutrient-competition.xls'!$B$9</definedName>
    <definedName name="uB">'nutrient-competition.xls'!$C$9</definedName>
    <definedName name="uMax">'nutrient-competition.xls'!$B$9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" l="1"/>
  <c r="C13" i="1"/>
  <c r="D13" i="1"/>
  <c r="F13" i="1"/>
  <c r="G13" i="1"/>
  <c r="B14" i="1"/>
  <c r="E13" i="1"/>
  <c r="C14" i="1"/>
  <c r="D14" i="1"/>
  <c r="H13" i="1"/>
  <c r="F14" i="1"/>
  <c r="G14" i="1"/>
  <c r="B15" i="1"/>
  <c r="E14" i="1"/>
  <c r="C15" i="1"/>
  <c r="D15" i="1"/>
  <c r="H14" i="1"/>
  <c r="F15" i="1"/>
  <c r="G15" i="1"/>
  <c r="B16" i="1"/>
  <c r="E15" i="1"/>
  <c r="C16" i="1"/>
  <c r="D16" i="1"/>
  <c r="H15" i="1"/>
  <c r="F16" i="1"/>
  <c r="G16" i="1"/>
  <c r="B17" i="1"/>
  <c r="E16" i="1"/>
  <c r="C17" i="1"/>
  <c r="D17" i="1"/>
  <c r="H16" i="1"/>
  <c r="F17" i="1"/>
  <c r="G17" i="1"/>
  <c r="B18" i="1"/>
  <c r="E17" i="1"/>
  <c r="C18" i="1"/>
  <c r="D18" i="1"/>
  <c r="H17" i="1"/>
  <c r="F18" i="1"/>
  <c r="G18" i="1"/>
  <c r="B19" i="1"/>
  <c r="E18" i="1"/>
  <c r="C19" i="1"/>
  <c r="D19" i="1"/>
  <c r="H18" i="1"/>
  <c r="F19" i="1"/>
  <c r="G19" i="1"/>
  <c r="B20" i="1"/>
  <c r="E19" i="1"/>
  <c r="C20" i="1"/>
  <c r="D20" i="1"/>
  <c r="H19" i="1"/>
  <c r="F20" i="1"/>
  <c r="G20" i="1"/>
  <c r="B21" i="1"/>
  <c r="E20" i="1"/>
  <c r="C21" i="1"/>
  <c r="D21" i="1"/>
  <c r="H20" i="1"/>
  <c r="F21" i="1"/>
  <c r="G21" i="1"/>
  <c r="B22" i="1"/>
  <c r="E21" i="1"/>
  <c r="C22" i="1"/>
  <c r="D22" i="1"/>
  <c r="H21" i="1"/>
  <c r="F22" i="1"/>
  <c r="G22" i="1"/>
  <c r="B23" i="1"/>
  <c r="E22" i="1"/>
  <c r="C23" i="1"/>
  <c r="D23" i="1"/>
  <c r="H22" i="1"/>
  <c r="F23" i="1"/>
  <c r="G23" i="1"/>
  <c r="B24" i="1"/>
  <c r="E23" i="1"/>
  <c r="C24" i="1"/>
  <c r="D24" i="1"/>
  <c r="H23" i="1"/>
  <c r="F24" i="1"/>
  <c r="G24" i="1"/>
  <c r="B25" i="1"/>
  <c r="E24" i="1"/>
  <c r="C25" i="1"/>
  <c r="D25" i="1"/>
  <c r="H24" i="1"/>
  <c r="F25" i="1"/>
  <c r="G25" i="1"/>
  <c r="B26" i="1"/>
  <c r="E25" i="1"/>
  <c r="C26" i="1"/>
  <c r="D26" i="1"/>
  <c r="H25" i="1"/>
  <c r="F26" i="1"/>
  <c r="G26" i="1"/>
  <c r="B27" i="1"/>
  <c r="E26" i="1"/>
  <c r="C27" i="1"/>
  <c r="D27" i="1"/>
  <c r="H26" i="1"/>
  <c r="F27" i="1"/>
  <c r="G27" i="1"/>
  <c r="B28" i="1"/>
  <c r="E27" i="1"/>
  <c r="C28" i="1"/>
  <c r="D28" i="1"/>
  <c r="H27" i="1"/>
  <c r="F28" i="1"/>
  <c r="G28" i="1"/>
  <c r="B29" i="1"/>
  <c r="E28" i="1"/>
  <c r="C29" i="1"/>
  <c r="D29" i="1"/>
  <c r="H28" i="1"/>
  <c r="F29" i="1"/>
  <c r="G29" i="1"/>
  <c r="B30" i="1"/>
  <c r="E29" i="1"/>
  <c r="C30" i="1"/>
  <c r="D30" i="1"/>
  <c r="H29" i="1"/>
  <c r="F30" i="1"/>
  <c r="G30" i="1"/>
  <c r="B31" i="1"/>
  <c r="E30" i="1"/>
  <c r="C31" i="1"/>
  <c r="D31" i="1"/>
  <c r="H30" i="1"/>
  <c r="F31" i="1"/>
  <c r="G31" i="1"/>
  <c r="B32" i="1"/>
  <c r="E31" i="1"/>
  <c r="C32" i="1"/>
  <c r="D32" i="1"/>
  <c r="H31" i="1"/>
  <c r="F32" i="1"/>
  <c r="G32" i="1"/>
  <c r="B33" i="1"/>
  <c r="E32" i="1"/>
  <c r="C33" i="1"/>
  <c r="D33" i="1"/>
  <c r="H32" i="1"/>
  <c r="F33" i="1"/>
  <c r="G33" i="1"/>
  <c r="B34" i="1"/>
  <c r="E33" i="1"/>
  <c r="C34" i="1"/>
  <c r="D34" i="1"/>
  <c r="H33" i="1"/>
  <c r="F34" i="1"/>
  <c r="G34" i="1"/>
  <c r="B35" i="1"/>
  <c r="E34" i="1"/>
  <c r="C35" i="1"/>
  <c r="D35" i="1"/>
  <c r="H34" i="1"/>
  <c r="F35" i="1"/>
  <c r="G35" i="1"/>
  <c r="B36" i="1"/>
  <c r="E35" i="1"/>
  <c r="C36" i="1"/>
  <c r="D36" i="1"/>
  <c r="H35" i="1"/>
  <c r="F36" i="1"/>
  <c r="G36" i="1"/>
  <c r="B37" i="1"/>
  <c r="E36" i="1"/>
  <c r="C37" i="1"/>
  <c r="D37" i="1"/>
  <c r="H36" i="1"/>
  <c r="F37" i="1"/>
  <c r="G37" i="1"/>
  <c r="B38" i="1"/>
  <c r="E37" i="1"/>
  <c r="C38" i="1"/>
  <c r="D38" i="1"/>
  <c r="H37" i="1"/>
  <c r="F38" i="1"/>
  <c r="G38" i="1"/>
  <c r="B39" i="1"/>
  <c r="E38" i="1"/>
  <c r="C39" i="1"/>
  <c r="D39" i="1"/>
  <c r="H38" i="1"/>
  <c r="F39" i="1"/>
  <c r="G39" i="1"/>
  <c r="B40" i="1"/>
  <c r="E39" i="1"/>
  <c r="C40" i="1"/>
  <c r="D40" i="1"/>
  <c r="H39" i="1"/>
  <c r="F40" i="1"/>
  <c r="G40" i="1"/>
  <c r="B41" i="1"/>
  <c r="E40" i="1"/>
  <c r="C41" i="1"/>
  <c r="D41" i="1"/>
  <c r="H40" i="1"/>
  <c r="F41" i="1"/>
  <c r="G41" i="1"/>
  <c r="B42" i="1"/>
  <c r="E41" i="1"/>
  <c r="C42" i="1"/>
  <c r="D42" i="1"/>
  <c r="H41" i="1"/>
  <c r="F42" i="1"/>
  <c r="G42" i="1"/>
  <c r="B43" i="1"/>
  <c r="E42" i="1"/>
  <c r="C43" i="1"/>
  <c r="D43" i="1"/>
  <c r="H42" i="1"/>
  <c r="F43" i="1"/>
  <c r="G43" i="1"/>
  <c r="B44" i="1"/>
  <c r="E43" i="1"/>
  <c r="C44" i="1"/>
  <c r="D44" i="1"/>
  <c r="H43" i="1"/>
  <c r="F44" i="1"/>
  <c r="G44" i="1"/>
  <c r="B45" i="1"/>
  <c r="E44" i="1"/>
  <c r="C45" i="1"/>
  <c r="D45" i="1"/>
  <c r="H44" i="1"/>
  <c r="F45" i="1"/>
  <c r="G45" i="1"/>
  <c r="B46" i="1"/>
  <c r="E45" i="1"/>
  <c r="C46" i="1"/>
  <c r="D46" i="1"/>
  <c r="H45" i="1"/>
  <c r="F46" i="1"/>
  <c r="G46" i="1"/>
  <c r="B47" i="1"/>
  <c r="E46" i="1"/>
  <c r="C47" i="1"/>
  <c r="D47" i="1"/>
  <c r="H46" i="1"/>
  <c r="F47" i="1"/>
  <c r="G47" i="1"/>
  <c r="B48" i="1"/>
  <c r="E47" i="1"/>
  <c r="C48" i="1"/>
  <c r="D48" i="1"/>
  <c r="H47" i="1"/>
  <c r="F48" i="1"/>
  <c r="G48" i="1"/>
  <c r="B49" i="1"/>
  <c r="E48" i="1"/>
  <c r="C49" i="1"/>
  <c r="D49" i="1"/>
  <c r="H48" i="1"/>
  <c r="F49" i="1"/>
  <c r="G49" i="1"/>
  <c r="B50" i="1"/>
  <c r="E49" i="1"/>
  <c r="C50" i="1"/>
  <c r="D50" i="1"/>
  <c r="H49" i="1"/>
  <c r="F50" i="1"/>
  <c r="G50" i="1"/>
  <c r="B51" i="1"/>
  <c r="E50" i="1"/>
  <c r="C51" i="1"/>
  <c r="D51" i="1"/>
  <c r="H50" i="1"/>
  <c r="F51" i="1"/>
  <c r="G51" i="1"/>
  <c r="B52" i="1"/>
  <c r="E51" i="1"/>
  <c r="C52" i="1"/>
  <c r="D52" i="1"/>
  <c r="H51" i="1"/>
  <c r="F52" i="1"/>
  <c r="G52" i="1"/>
  <c r="B53" i="1"/>
  <c r="E52" i="1"/>
  <c r="C53" i="1"/>
  <c r="D53" i="1"/>
  <c r="H52" i="1"/>
  <c r="F53" i="1"/>
  <c r="G53" i="1"/>
  <c r="B54" i="1"/>
  <c r="E53" i="1"/>
  <c r="C54" i="1"/>
  <c r="D54" i="1"/>
  <c r="H53" i="1"/>
  <c r="F54" i="1"/>
  <c r="G54" i="1"/>
  <c r="B55" i="1"/>
  <c r="E54" i="1"/>
  <c r="C55" i="1"/>
  <c r="D55" i="1"/>
  <c r="H54" i="1"/>
  <c r="F55" i="1"/>
  <c r="G55" i="1"/>
  <c r="B56" i="1"/>
  <c r="E55" i="1"/>
  <c r="C56" i="1"/>
  <c r="D56" i="1"/>
  <c r="H55" i="1"/>
  <c r="F56" i="1"/>
  <c r="G56" i="1"/>
  <c r="B57" i="1"/>
  <c r="E56" i="1"/>
  <c r="C57" i="1"/>
  <c r="D57" i="1"/>
  <c r="H56" i="1"/>
  <c r="F57" i="1"/>
  <c r="G57" i="1"/>
  <c r="B58" i="1"/>
  <c r="E57" i="1"/>
  <c r="C58" i="1"/>
  <c r="D58" i="1"/>
  <c r="H57" i="1"/>
  <c r="F58" i="1"/>
  <c r="G58" i="1"/>
  <c r="B59" i="1"/>
  <c r="E58" i="1"/>
  <c r="C59" i="1"/>
  <c r="D59" i="1"/>
  <c r="H58" i="1"/>
  <c r="F59" i="1"/>
  <c r="G59" i="1"/>
  <c r="B60" i="1"/>
  <c r="E59" i="1"/>
  <c r="C60" i="1"/>
  <c r="D60" i="1"/>
  <c r="H59" i="1"/>
  <c r="F60" i="1"/>
  <c r="G60" i="1"/>
  <c r="B61" i="1"/>
  <c r="E60" i="1"/>
  <c r="C61" i="1"/>
  <c r="D61" i="1"/>
  <c r="H60" i="1"/>
  <c r="F61" i="1"/>
  <c r="G61" i="1"/>
  <c r="B62" i="1"/>
  <c r="E61" i="1"/>
  <c r="C62" i="1"/>
  <c r="D62" i="1"/>
  <c r="H61" i="1"/>
  <c r="F62" i="1"/>
  <c r="G62" i="1"/>
  <c r="B63" i="1"/>
  <c r="E62" i="1"/>
  <c r="C63" i="1"/>
  <c r="D63" i="1"/>
  <c r="H62" i="1"/>
  <c r="F63" i="1"/>
  <c r="G63" i="1"/>
  <c r="B64" i="1"/>
  <c r="E63" i="1"/>
  <c r="C64" i="1"/>
  <c r="D64" i="1"/>
  <c r="H63" i="1"/>
  <c r="F64" i="1"/>
  <c r="G64" i="1"/>
  <c r="B65" i="1"/>
  <c r="E64" i="1"/>
  <c r="C65" i="1"/>
  <c r="D65" i="1"/>
  <c r="H64" i="1"/>
  <c r="F65" i="1"/>
  <c r="G65" i="1"/>
  <c r="B66" i="1"/>
  <c r="E65" i="1"/>
  <c r="C66" i="1"/>
  <c r="D66" i="1"/>
  <c r="H65" i="1"/>
  <c r="F66" i="1"/>
  <c r="G66" i="1"/>
  <c r="B67" i="1"/>
  <c r="E66" i="1"/>
  <c r="C67" i="1"/>
  <c r="D67" i="1"/>
  <c r="H66" i="1"/>
  <c r="F67" i="1"/>
  <c r="G67" i="1"/>
  <c r="B68" i="1"/>
  <c r="E67" i="1"/>
  <c r="C68" i="1"/>
  <c r="D68" i="1"/>
  <c r="H67" i="1"/>
  <c r="F68" i="1"/>
  <c r="G68" i="1"/>
  <c r="B69" i="1"/>
  <c r="E68" i="1"/>
  <c r="C69" i="1"/>
  <c r="D69" i="1"/>
  <c r="H68" i="1"/>
  <c r="F69" i="1"/>
  <c r="G69" i="1"/>
  <c r="B70" i="1"/>
  <c r="E69" i="1"/>
  <c r="C70" i="1"/>
  <c r="D70" i="1"/>
  <c r="H69" i="1"/>
  <c r="F70" i="1"/>
  <c r="G70" i="1"/>
  <c r="B71" i="1"/>
  <c r="E70" i="1"/>
  <c r="C71" i="1"/>
  <c r="D71" i="1"/>
  <c r="H70" i="1"/>
  <c r="F71" i="1"/>
  <c r="G71" i="1"/>
  <c r="B72" i="1"/>
  <c r="E71" i="1"/>
  <c r="C72" i="1"/>
  <c r="D72" i="1"/>
  <c r="H71" i="1"/>
  <c r="F72" i="1"/>
  <c r="G72" i="1"/>
  <c r="B73" i="1"/>
  <c r="E72" i="1"/>
  <c r="C73" i="1"/>
  <c r="D73" i="1"/>
  <c r="H72" i="1"/>
  <c r="F73" i="1"/>
  <c r="G73" i="1"/>
  <c r="B74" i="1"/>
  <c r="E73" i="1"/>
  <c r="C74" i="1"/>
  <c r="D74" i="1"/>
  <c r="H73" i="1"/>
  <c r="F74" i="1"/>
  <c r="G74" i="1"/>
  <c r="B75" i="1"/>
  <c r="E74" i="1"/>
  <c r="C75" i="1"/>
  <c r="D75" i="1"/>
  <c r="H74" i="1"/>
  <c r="F75" i="1"/>
  <c r="G75" i="1"/>
  <c r="B76" i="1"/>
  <c r="E75" i="1"/>
  <c r="C76" i="1"/>
  <c r="D76" i="1"/>
  <c r="H75" i="1"/>
  <c r="F76" i="1"/>
  <c r="G76" i="1"/>
  <c r="B77" i="1"/>
  <c r="E76" i="1"/>
  <c r="C77" i="1"/>
  <c r="D77" i="1"/>
  <c r="H76" i="1"/>
  <c r="F77" i="1"/>
  <c r="G77" i="1"/>
  <c r="B78" i="1"/>
  <c r="E77" i="1"/>
  <c r="C78" i="1"/>
  <c r="D78" i="1"/>
  <c r="H77" i="1"/>
  <c r="F78" i="1"/>
  <c r="G78" i="1"/>
  <c r="B79" i="1"/>
  <c r="E78" i="1"/>
  <c r="C79" i="1"/>
  <c r="D79" i="1"/>
  <c r="H78" i="1"/>
  <c r="F79" i="1"/>
  <c r="G79" i="1"/>
  <c r="B80" i="1"/>
  <c r="E79" i="1"/>
  <c r="C80" i="1"/>
  <c r="D80" i="1"/>
  <c r="H79" i="1"/>
  <c r="F80" i="1"/>
  <c r="G80" i="1"/>
  <c r="B81" i="1"/>
  <c r="E80" i="1"/>
  <c r="C81" i="1"/>
  <c r="D81" i="1"/>
  <c r="H80" i="1"/>
  <c r="F81" i="1"/>
  <c r="G81" i="1"/>
  <c r="B82" i="1"/>
  <c r="E81" i="1"/>
  <c r="C82" i="1"/>
  <c r="D82" i="1"/>
  <c r="H81" i="1"/>
  <c r="F82" i="1"/>
  <c r="G82" i="1"/>
  <c r="B83" i="1"/>
  <c r="E82" i="1"/>
  <c r="C83" i="1"/>
  <c r="D83" i="1"/>
  <c r="H82" i="1"/>
  <c r="F83" i="1"/>
  <c r="G83" i="1"/>
  <c r="B84" i="1"/>
  <c r="E83" i="1"/>
  <c r="C84" i="1"/>
  <c r="D84" i="1"/>
  <c r="H83" i="1"/>
  <c r="F84" i="1"/>
  <c r="G84" i="1"/>
  <c r="B85" i="1"/>
  <c r="E84" i="1"/>
  <c r="C85" i="1"/>
  <c r="D85" i="1"/>
  <c r="H84" i="1"/>
  <c r="F85" i="1"/>
  <c r="G85" i="1"/>
  <c r="B86" i="1"/>
  <c r="E85" i="1"/>
  <c r="C86" i="1"/>
  <c r="D86" i="1"/>
  <c r="H85" i="1"/>
  <c r="F86" i="1"/>
  <c r="G86" i="1"/>
  <c r="B87" i="1"/>
  <c r="E86" i="1"/>
  <c r="C87" i="1"/>
  <c r="D87" i="1"/>
  <c r="H86" i="1"/>
  <c r="F87" i="1"/>
  <c r="G87" i="1"/>
  <c r="B88" i="1"/>
  <c r="E87" i="1"/>
  <c r="C88" i="1"/>
  <c r="D88" i="1"/>
  <c r="H87" i="1"/>
  <c r="F88" i="1"/>
  <c r="G88" i="1"/>
  <c r="B89" i="1"/>
  <c r="E88" i="1"/>
  <c r="C89" i="1"/>
  <c r="D89" i="1"/>
  <c r="H88" i="1"/>
  <c r="F89" i="1"/>
  <c r="G89" i="1"/>
  <c r="B90" i="1"/>
  <c r="E89" i="1"/>
  <c r="C90" i="1"/>
  <c r="D90" i="1"/>
  <c r="H89" i="1"/>
  <c r="F90" i="1"/>
  <c r="G90" i="1"/>
  <c r="B91" i="1"/>
  <c r="E90" i="1"/>
  <c r="C91" i="1"/>
  <c r="D91" i="1"/>
  <c r="H90" i="1"/>
  <c r="F91" i="1"/>
  <c r="G91" i="1"/>
  <c r="B92" i="1"/>
  <c r="E91" i="1"/>
  <c r="C92" i="1"/>
  <c r="D92" i="1"/>
  <c r="H91" i="1"/>
  <c r="F92" i="1"/>
  <c r="G92" i="1"/>
  <c r="B93" i="1"/>
  <c r="E92" i="1"/>
  <c r="C93" i="1"/>
  <c r="D93" i="1"/>
  <c r="H92" i="1"/>
  <c r="F93" i="1"/>
  <c r="G93" i="1"/>
  <c r="B94" i="1"/>
  <c r="E93" i="1"/>
  <c r="C94" i="1"/>
  <c r="D94" i="1"/>
  <c r="H93" i="1"/>
  <c r="F94" i="1"/>
  <c r="G94" i="1"/>
  <c r="B95" i="1"/>
  <c r="E94" i="1"/>
  <c r="C95" i="1"/>
  <c r="D95" i="1"/>
  <c r="H94" i="1"/>
  <c r="F95" i="1"/>
  <c r="G95" i="1"/>
  <c r="B96" i="1"/>
  <c r="E95" i="1"/>
  <c r="C96" i="1"/>
  <c r="D96" i="1"/>
  <c r="H95" i="1"/>
  <c r="F96" i="1"/>
  <c r="G96" i="1"/>
  <c r="B97" i="1"/>
  <c r="E96" i="1"/>
  <c r="C97" i="1"/>
  <c r="D97" i="1"/>
  <c r="H96" i="1"/>
  <c r="F97" i="1"/>
  <c r="G97" i="1"/>
  <c r="B98" i="1"/>
  <c r="E97" i="1"/>
  <c r="C98" i="1"/>
  <c r="D98" i="1"/>
  <c r="H97" i="1"/>
  <c r="F98" i="1"/>
  <c r="G98" i="1"/>
  <c r="B99" i="1"/>
  <c r="E98" i="1"/>
  <c r="C99" i="1"/>
  <c r="D99" i="1"/>
  <c r="H98" i="1"/>
  <c r="F99" i="1"/>
  <c r="G99" i="1"/>
  <c r="B100" i="1"/>
  <c r="E99" i="1"/>
  <c r="C100" i="1"/>
  <c r="D100" i="1"/>
  <c r="H99" i="1"/>
  <c r="F100" i="1"/>
  <c r="G100" i="1"/>
  <c r="B101" i="1"/>
  <c r="E100" i="1"/>
  <c r="C101" i="1"/>
  <c r="D101" i="1"/>
  <c r="H100" i="1"/>
  <c r="F101" i="1"/>
  <c r="G101" i="1"/>
  <c r="B102" i="1"/>
  <c r="E101" i="1"/>
  <c r="C102" i="1"/>
  <c r="D102" i="1"/>
  <c r="H101" i="1"/>
  <c r="F102" i="1"/>
  <c r="G102" i="1"/>
  <c r="B103" i="1"/>
  <c r="E102" i="1"/>
  <c r="C103" i="1"/>
  <c r="D103" i="1"/>
  <c r="H102" i="1"/>
  <c r="F103" i="1"/>
  <c r="G103" i="1"/>
  <c r="B104" i="1"/>
  <c r="E103" i="1"/>
  <c r="C104" i="1"/>
  <c r="D104" i="1"/>
  <c r="H103" i="1"/>
  <c r="F104" i="1"/>
  <c r="G104" i="1"/>
  <c r="B105" i="1"/>
  <c r="E104" i="1"/>
  <c r="C105" i="1"/>
  <c r="D105" i="1"/>
  <c r="H104" i="1"/>
  <c r="F105" i="1"/>
  <c r="G105" i="1"/>
  <c r="B106" i="1"/>
  <c r="E105" i="1"/>
  <c r="C106" i="1"/>
  <c r="D106" i="1"/>
  <c r="H105" i="1"/>
  <c r="F106" i="1"/>
  <c r="G106" i="1"/>
  <c r="B107" i="1"/>
  <c r="E106" i="1"/>
  <c r="C107" i="1"/>
  <c r="D107" i="1"/>
  <c r="H106" i="1"/>
  <c r="F107" i="1"/>
  <c r="G107" i="1"/>
  <c r="B108" i="1"/>
  <c r="E107" i="1"/>
  <c r="C108" i="1"/>
  <c r="D108" i="1"/>
  <c r="H107" i="1"/>
  <c r="F108" i="1"/>
  <c r="G108" i="1"/>
  <c r="B109" i="1"/>
  <c r="E108" i="1"/>
  <c r="C109" i="1"/>
  <c r="D109" i="1"/>
  <c r="H108" i="1"/>
  <c r="F109" i="1"/>
  <c r="G109" i="1"/>
  <c r="B110" i="1"/>
  <c r="E109" i="1"/>
  <c r="C110" i="1"/>
  <c r="D110" i="1"/>
  <c r="H109" i="1"/>
  <c r="F110" i="1"/>
  <c r="G110" i="1"/>
  <c r="B111" i="1"/>
  <c r="E110" i="1"/>
  <c r="C111" i="1"/>
  <c r="D111" i="1"/>
  <c r="H110" i="1"/>
  <c r="F111" i="1"/>
  <c r="G111" i="1"/>
  <c r="B112" i="1"/>
  <c r="E111" i="1"/>
  <c r="C112" i="1"/>
  <c r="D112" i="1"/>
  <c r="H111" i="1"/>
  <c r="F112" i="1"/>
  <c r="G112" i="1"/>
  <c r="B1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E112" i="1"/>
  <c r="H112" i="1"/>
  <c r="A113" i="1"/>
  <c r="C113" i="1"/>
  <c r="D113" i="1"/>
  <c r="E113" i="1"/>
  <c r="F113" i="1"/>
  <c r="G113" i="1"/>
  <c r="H113" i="1"/>
  <c r="R3" i="1"/>
  <c r="S3" i="1"/>
  <c r="R4" i="1"/>
  <c r="S4" i="1"/>
  <c r="R5" i="1"/>
  <c r="S5" i="1"/>
  <c r="R6" i="1"/>
  <c r="S6" i="1"/>
  <c r="R7" i="1"/>
  <c r="S7" i="1"/>
  <c r="R8" i="1"/>
  <c r="S8" i="1"/>
  <c r="R9" i="1"/>
  <c r="S9" i="1"/>
  <c r="R10" i="1"/>
  <c r="S10" i="1"/>
  <c r="R11" i="1"/>
  <c r="S11" i="1"/>
  <c r="R12" i="1"/>
  <c r="S12" i="1"/>
  <c r="R13" i="1"/>
  <c r="S13" i="1"/>
</calcChain>
</file>

<file path=xl/sharedStrings.xml><?xml version="1.0" encoding="utf-8"?>
<sst xmlns="http://schemas.openxmlformats.org/spreadsheetml/2006/main" count="28" uniqueCount="25">
  <si>
    <t>nutrient</t>
  </si>
  <si>
    <t>uA</t>
  </si>
  <si>
    <t>uB</t>
  </si>
  <si>
    <t xml:space="preserve">competition between two species A and B for nutrient </t>
  </si>
  <si>
    <t>mortality=</t>
  </si>
  <si>
    <t>loss per day - grazing or dilution</t>
  </si>
  <si>
    <t>R0</t>
  </si>
  <si>
    <t>initial resource concentration</t>
  </si>
  <si>
    <t>dt</t>
  </si>
  <si>
    <t>time interval (days)</t>
  </si>
  <si>
    <t>A</t>
  </si>
  <si>
    <t>B</t>
  </si>
  <si>
    <t>N0</t>
  </si>
  <si>
    <t>starting population</t>
  </si>
  <si>
    <t>uMax</t>
  </si>
  <si>
    <t>intrinsic growth rate (d^-1)</t>
  </si>
  <si>
    <t>K</t>
  </si>
  <si>
    <t>half saturation concentration for the growth rate vs. R</t>
  </si>
  <si>
    <t>time</t>
  </si>
  <si>
    <t>R</t>
  </si>
  <si>
    <t>new A</t>
  </si>
  <si>
    <t>loss</t>
  </si>
  <si>
    <t xml:space="preserve">new B </t>
  </si>
  <si>
    <t>ESR473/573</t>
  </si>
  <si>
    <t>nutrient-competition.xls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</si>
</sst>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color indexed="10"/>
      <name val="Arial"/>
      <family val="2"/>
    </font>
    <font>
      <sz val="10"/>
      <color indexed="12"/>
      <name val="Arial"/>
    </font>
    <font>
      <b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483289460531"/>
          <c:y val="0.0934583171000085"/>
          <c:w val="0.682416447302656"/>
          <c:h val="0.677572798975062"/>
        </c:manualLayout>
      </c:layout>
      <c:scatterChart>
        <c:scatterStyle val="lineMarker"/>
        <c:varyColors val="0"/>
        <c:ser>
          <c:idx val="0"/>
          <c:order val="0"/>
          <c:tx>
            <c:strRef>
              <c:f>'nutrient-competition.xls'!$R$2</c:f>
              <c:strCache>
                <c:ptCount val="1"/>
                <c:pt idx="0">
                  <c:v>uA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DD080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'nutrient-competition.xls'!$Q$3:$Q$13</c:f>
              <c:numCache>
                <c:formatCode>General</c:formatCode>
                <c:ptCount val="1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5.0</c:v>
                </c:pt>
                <c:pt idx="4">
                  <c:v>10.0</c:v>
                </c:pt>
                <c:pt idx="5">
                  <c:v>20.0</c:v>
                </c:pt>
                <c:pt idx="6">
                  <c:v>30.0</c:v>
                </c:pt>
                <c:pt idx="7">
                  <c:v>40.0</c:v>
                </c:pt>
                <c:pt idx="8">
                  <c:v>50.0</c:v>
                </c:pt>
                <c:pt idx="9">
                  <c:v>100.0</c:v>
                </c:pt>
                <c:pt idx="10">
                  <c:v>200.0</c:v>
                </c:pt>
              </c:numCache>
            </c:numRef>
          </c:xVal>
          <c:yVal>
            <c:numRef>
              <c:f>'nutrient-competition.xls'!$R$3:$R$13</c:f>
              <c:numCache>
                <c:formatCode>General</c:formatCode>
                <c:ptCount val="11"/>
                <c:pt idx="0">
                  <c:v>0.0</c:v>
                </c:pt>
                <c:pt idx="1">
                  <c:v>0.05</c:v>
                </c:pt>
                <c:pt idx="2">
                  <c:v>0.0857142857142857</c:v>
                </c:pt>
                <c:pt idx="3">
                  <c:v>0.15</c:v>
                </c:pt>
                <c:pt idx="4">
                  <c:v>0.2</c:v>
                </c:pt>
                <c:pt idx="5">
                  <c:v>0.24</c:v>
                </c:pt>
                <c:pt idx="6">
                  <c:v>0.257142857142857</c:v>
                </c:pt>
                <c:pt idx="7">
                  <c:v>0.266666666666667</c:v>
                </c:pt>
                <c:pt idx="8">
                  <c:v>0.272727272727273</c:v>
                </c:pt>
                <c:pt idx="9">
                  <c:v>0.285714285714286</c:v>
                </c:pt>
                <c:pt idx="10">
                  <c:v>0.292682926829268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'nutrient-competition.xls'!$S$2</c:f>
              <c:strCache>
                <c:ptCount val="1"/>
                <c:pt idx="0">
                  <c:v>uB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1FB714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'nutrient-competition.xls'!$Q$3:$Q$13</c:f>
              <c:numCache>
                <c:formatCode>General</c:formatCode>
                <c:ptCount val="11"/>
                <c:pt idx="0">
                  <c:v>0.0</c:v>
                </c:pt>
                <c:pt idx="1">
                  <c:v>1.0</c:v>
                </c:pt>
                <c:pt idx="2">
                  <c:v>2.0</c:v>
                </c:pt>
                <c:pt idx="3">
                  <c:v>5.0</c:v>
                </c:pt>
                <c:pt idx="4">
                  <c:v>10.0</c:v>
                </c:pt>
                <c:pt idx="5">
                  <c:v>20.0</c:v>
                </c:pt>
                <c:pt idx="6">
                  <c:v>30.0</c:v>
                </c:pt>
                <c:pt idx="7">
                  <c:v>40.0</c:v>
                </c:pt>
                <c:pt idx="8">
                  <c:v>50.0</c:v>
                </c:pt>
                <c:pt idx="9">
                  <c:v>100.0</c:v>
                </c:pt>
                <c:pt idx="10">
                  <c:v>200.0</c:v>
                </c:pt>
              </c:numCache>
            </c:numRef>
          </c:xVal>
          <c:yVal>
            <c:numRef>
              <c:f>'nutrient-competition.xls'!$S$3:$S$13</c:f>
              <c:numCache>
                <c:formatCode>General</c:formatCode>
                <c:ptCount val="11"/>
                <c:pt idx="0">
                  <c:v>0.0</c:v>
                </c:pt>
                <c:pt idx="1">
                  <c:v>0.0192307692307692</c:v>
                </c:pt>
                <c:pt idx="2">
                  <c:v>0.037037037037037</c:v>
                </c:pt>
                <c:pt idx="3">
                  <c:v>0.0833333333333333</c:v>
                </c:pt>
                <c:pt idx="4">
                  <c:v>0.142857142857143</c:v>
                </c:pt>
                <c:pt idx="5">
                  <c:v>0.222222222222222</c:v>
                </c:pt>
                <c:pt idx="6">
                  <c:v>0.272727272727273</c:v>
                </c:pt>
                <c:pt idx="7">
                  <c:v>0.307692307692308</c:v>
                </c:pt>
                <c:pt idx="8">
                  <c:v>0.333333333333333</c:v>
                </c:pt>
                <c:pt idx="9">
                  <c:v>0.4</c:v>
                </c:pt>
                <c:pt idx="10">
                  <c:v>0.444444444444444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4009064"/>
        <c:axId val="-2114003320"/>
      </c:scatterChart>
      <c:valAx>
        <c:axId val="-2114009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nutrient concentrations</a:t>
                </a:r>
              </a:p>
            </c:rich>
          </c:tx>
          <c:layout>
            <c:manualLayout>
              <c:xMode val="edge"/>
              <c:yMode val="edge"/>
              <c:x val="0.325460144253622"/>
              <c:y val="0.87383508720288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14003320"/>
        <c:crosses val="autoZero"/>
        <c:crossBetween val="midCat"/>
      </c:valAx>
      <c:valAx>
        <c:axId val="-2114003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growth rates</a:t>
                </a:r>
              </a:p>
            </c:rich>
          </c:tx>
          <c:layout>
            <c:manualLayout>
              <c:xMode val="edge"/>
              <c:yMode val="edge"/>
              <c:x val="0.031496062992126"/>
              <c:y val="0.2803749356096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140090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6144005621344"/>
          <c:y val="0.369160350283317"/>
          <c:w val="0.115485770971542"/>
          <c:h val="0.1261685922437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competition</a:t>
            </a:r>
          </a:p>
        </c:rich>
      </c:tx>
      <c:layout>
        <c:manualLayout>
          <c:xMode val="edge"/>
          <c:yMode val="edge"/>
          <c:x val="0.405835543766578"/>
          <c:y val="0.033210332103321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023872679045"/>
          <c:y val="0.191882264548015"/>
          <c:w val="0.660477453580902"/>
          <c:h val="0.627307403330048"/>
        </c:manualLayout>
      </c:layout>
      <c:scatterChart>
        <c:scatterStyle val="lineMarker"/>
        <c:varyColors val="0"/>
        <c:ser>
          <c:idx val="0"/>
          <c:order val="0"/>
          <c:tx>
            <c:strRef>
              <c:f>'nutrient-competition.xls'!$B$12</c:f>
              <c:strCache>
                <c:ptCount val="1"/>
                <c:pt idx="0">
                  <c:v>R</c:v>
                </c:pt>
              </c:strCache>
            </c:strRef>
          </c:tx>
          <c:spPr>
            <a:ln w="12700">
              <a:solidFill>
                <a:srgbClr val="00009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'nutrient-competition.xls'!$A$13:$A$113</c:f>
              <c:numCache>
                <c:formatCode>General</c:formatCode>
                <c:ptCount val="10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  <c:pt idx="61">
                  <c:v>122.0</c:v>
                </c:pt>
                <c:pt idx="62">
                  <c:v>124.0</c:v>
                </c:pt>
                <c:pt idx="63">
                  <c:v>126.0</c:v>
                </c:pt>
                <c:pt idx="64">
                  <c:v>128.0</c:v>
                </c:pt>
                <c:pt idx="65">
                  <c:v>130.0</c:v>
                </c:pt>
                <c:pt idx="66">
                  <c:v>132.0</c:v>
                </c:pt>
                <c:pt idx="67">
                  <c:v>134.0</c:v>
                </c:pt>
                <c:pt idx="68">
                  <c:v>136.0</c:v>
                </c:pt>
                <c:pt idx="69">
                  <c:v>138.0</c:v>
                </c:pt>
                <c:pt idx="70">
                  <c:v>140.0</c:v>
                </c:pt>
                <c:pt idx="71">
                  <c:v>142.0</c:v>
                </c:pt>
                <c:pt idx="72">
                  <c:v>144.0</c:v>
                </c:pt>
                <c:pt idx="73">
                  <c:v>146.0</c:v>
                </c:pt>
                <c:pt idx="74">
                  <c:v>148.0</c:v>
                </c:pt>
                <c:pt idx="75">
                  <c:v>150.0</c:v>
                </c:pt>
                <c:pt idx="76">
                  <c:v>152.0</c:v>
                </c:pt>
                <c:pt idx="77">
                  <c:v>154.0</c:v>
                </c:pt>
                <c:pt idx="78">
                  <c:v>156.0</c:v>
                </c:pt>
                <c:pt idx="79">
                  <c:v>158.0</c:v>
                </c:pt>
                <c:pt idx="80">
                  <c:v>160.0</c:v>
                </c:pt>
                <c:pt idx="81">
                  <c:v>162.0</c:v>
                </c:pt>
                <c:pt idx="82">
                  <c:v>164.0</c:v>
                </c:pt>
                <c:pt idx="83">
                  <c:v>166.0</c:v>
                </c:pt>
                <c:pt idx="84">
                  <c:v>168.0</c:v>
                </c:pt>
                <c:pt idx="85">
                  <c:v>170.0</c:v>
                </c:pt>
                <c:pt idx="86">
                  <c:v>172.0</c:v>
                </c:pt>
                <c:pt idx="87">
                  <c:v>174.0</c:v>
                </c:pt>
                <c:pt idx="88">
                  <c:v>176.0</c:v>
                </c:pt>
                <c:pt idx="89">
                  <c:v>178.0</c:v>
                </c:pt>
                <c:pt idx="90">
                  <c:v>180.0</c:v>
                </c:pt>
                <c:pt idx="91">
                  <c:v>182.0</c:v>
                </c:pt>
                <c:pt idx="92">
                  <c:v>184.0</c:v>
                </c:pt>
                <c:pt idx="93">
                  <c:v>186.0</c:v>
                </c:pt>
                <c:pt idx="94">
                  <c:v>188.0</c:v>
                </c:pt>
                <c:pt idx="95">
                  <c:v>190.0</c:v>
                </c:pt>
                <c:pt idx="96">
                  <c:v>192.0</c:v>
                </c:pt>
                <c:pt idx="97">
                  <c:v>194.0</c:v>
                </c:pt>
                <c:pt idx="98">
                  <c:v>196.0</c:v>
                </c:pt>
                <c:pt idx="99">
                  <c:v>198.0</c:v>
                </c:pt>
                <c:pt idx="100">
                  <c:v>200.0</c:v>
                </c:pt>
              </c:numCache>
            </c:numRef>
          </c:xVal>
          <c:yVal>
            <c:numRef>
              <c:f>'nutrient-competition.xls'!$B$13:$B$113</c:f>
              <c:numCache>
                <c:formatCode>0.00</c:formatCode>
                <c:ptCount val="101"/>
                <c:pt idx="0">
                  <c:v>50.0</c:v>
                </c:pt>
                <c:pt idx="1">
                  <c:v>25.75757575757576</c:v>
                </c:pt>
                <c:pt idx="2">
                  <c:v>15.53194618042791</c:v>
                </c:pt>
                <c:pt idx="3">
                  <c:v>14.24412908601462</c:v>
                </c:pt>
                <c:pt idx="4">
                  <c:v>15.70679064035528</c:v>
                </c:pt>
                <c:pt idx="5">
                  <c:v>17.34912591568628</c:v>
                </c:pt>
                <c:pt idx="6">
                  <c:v>18.77502298499545</c:v>
                </c:pt>
                <c:pt idx="7">
                  <c:v>19.94498058699494</c:v>
                </c:pt>
                <c:pt idx="8">
                  <c:v>20.88653531446005</c:v>
                </c:pt>
                <c:pt idx="9">
                  <c:v>21.63970877252118</c:v>
                </c:pt>
                <c:pt idx="10">
                  <c:v>22.24238665976512</c:v>
                </c:pt>
                <c:pt idx="11">
                  <c:v>22.72639589358445</c:v>
                </c:pt>
                <c:pt idx="12">
                  <c:v>23.11715307556883</c:v>
                </c:pt>
                <c:pt idx="13">
                  <c:v>23.43448593415582</c:v>
                </c:pt>
                <c:pt idx="14">
                  <c:v>23.69371584978534</c:v>
                </c:pt>
                <c:pt idx="15">
                  <c:v>23.90666426721106</c:v>
                </c:pt>
                <c:pt idx="16">
                  <c:v>24.08248244471133</c:v>
                </c:pt>
                <c:pt idx="17">
                  <c:v>24.22829824534382</c:v>
                </c:pt>
                <c:pt idx="18">
                  <c:v>24.34970622688829</c:v>
                </c:pt>
                <c:pt idx="19">
                  <c:v>24.45113401711156</c:v>
                </c:pt>
                <c:pt idx="20">
                  <c:v>24.53611495874512</c:v>
                </c:pt>
                <c:pt idx="21">
                  <c:v>24.60749124327486</c:v>
                </c:pt>
                <c:pt idx="22">
                  <c:v>24.66756600613076</c:v>
                </c:pt>
                <c:pt idx="23">
                  <c:v>24.71821805021841</c:v>
                </c:pt>
                <c:pt idx="24">
                  <c:v>24.76098914928884</c:v>
                </c:pt>
                <c:pt idx="25">
                  <c:v>24.79715112588676</c:v>
                </c:pt>
                <c:pt idx="26">
                  <c:v>24.82775789868222</c:v>
                </c:pt>
                <c:pt idx="27">
                  <c:v>24.85368625995447</c:v>
                </c:pt>
                <c:pt idx="28">
                  <c:v>24.87566812065571</c:v>
                </c:pt>
                <c:pt idx="29">
                  <c:v>24.89431623031915</c:v>
                </c:pt>
                <c:pt idx="30">
                  <c:v>24.9101448564721</c:v>
                </c:pt>
                <c:pt idx="31">
                  <c:v>24.92358653212771</c:v>
                </c:pt>
                <c:pt idx="32">
                  <c:v>24.9350057073546</c:v>
                </c:pt>
                <c:pt idx="33">
                  <c:v>24.94470994173687</c:v>
                </c:pt>
                <c:pt idx="34">
                  <c:v>24.95295912765851</c:v>
                </c:pt>
                <c:pt idx="35">
                  <c:v>24.95997312500785</c:v>
                </c:pt>
                <c:pt idx="36">
                  <c:v>24.96593810570884</c:v>
                </c:pt>
                <c:pt idx="37">
                  <c:v>24.97101184409807</c:v>
                </c:pt>
                <c:pt idx="38">
                  <c:v>24.97532814135036</c:v>
                </c:pt>
                <c:pt idx="39">
                  <c:v>24.97900053516187</c:v>
                </c:pt>
                <c:pt idx="40">
                  <c:v>24.98212541701646</c:v>
                </c:pt>
                <c:pt idx="41">
                  <c:v>24.98478465661671</c:v>
                </c:pt>
                <c:pt idx="42">
                  <c:v>24.98704781500284</c:v>
                </c:pt>
                <c:pt idx="43">
                  <c:v>24.98897401343645</c:v>
                </c:pt>
                <c:pt idx="44">
                  <c:v>24.99061351348765</c:v>
                </c:pt>
                <c:pt idx="45">
                  <c:v>24.99200905432662</c:v>
                </c:pt>
                <c:pt idx="46">
                  <c:v>24.99319698552321</c:v>
                </c:pt>
                <c:pt idx="47">
                  <c:v>24.9942082273462</c:v>
                </c:pt>
                <c:pt idx="48">
                  <c:v>24.99506908535358</c:v>
                </c:pt>
                <c:pt idx="49">
                  <c:v>24.99580194176173</c:v>
                </c:pt>
                <c:pt idx="50">
                  <c:v>24.99642584250786</c:v>
                </c:pt>
                <c:pt idx="51">
                  <c:v>24.99695699594187</c:v>
                </c:pt>
                <c:pt idx="52">
                  <c:v>24.99740919659432</c:v>
                </c:pt>
                <c:pt idx="53">
                  <c:v>24.99779418538198</c:v>
                </c:pt>
                <c:pt idx="54">
                  <c:v>24.9981219558608</c:v>
                </c:pt>
                <c:pt idx="55">
                  <c:v>24.99840101466253</c:v>
                </c:pt>
                <c:pt idx="56">
                  <c:v>24.99863860300907</c:v>
                </c:pt>
                <c:pt idx="57">
                  <c:v>24.99884088515048</c:v>
                </c:pt>
                <c:pt idx="58">
                  <c:v>24.99901310868652</c:v>
                </c:pt>
                <c:pt idx="59">
                  <c:v>24.99915974098208</c:v>
                </c:pt>
                <c:pt idx="60">
                  <c:v>24.99928458525233</c:v>
                </c:pt>
                <c:pt idx="61">
                  <c:v>24.99939087935537</c:v>
                </c:pt>
                <c:pt idx="62">
                  <c:v>24.99948137987415</c:v>
                </c:pt>
                <c:pt idx="63">
                  <c:v>24.99955843368233</c:v>
                </c:pt>
                <c:pt idx="64">
                  <c:v>24.99962403886034</c:v>
                </c:pt>
                <c:pt idx="65">
                  <c:v>24.99967989654841</c:v>
                </c:pt>
                <c:pt idx="66">
                  <c:v>24.99972745508682</c:v>
                </c:pt>
                <c:pt idx="67">
                  <c:v>24.99976794759159</c:v>
                </c:pt>
                <c:pt idx="68">
                  <c:v>24.99980242394274</c:v>
                </c:pt>
                <c:pt idx="69">
                  <c:v>24.99983177801667</c:v>
                </c:pt>
                <c:pt idx="70">
                  <c:v>24.9998567708701</c:v>
                </c:pt>
                <c:pt idx="71">
                  <c:v>24.99987805047775</c:v>
                </c:pt>
                <c:pt idx="72">
                  <c:v>24.99989616853629</c:v>
                </c:pt>
                <c:pt idx="73">
                  <c:v>24.9999115947708</c:v>
                </c:pt>
                <c:pt idx="74">
                  <c:v>24.99992472911504</c:v>
                </c:pt>
                <c:pt idx="75">
                  <c:v>24.99993591208159</c:v>
                </c:pt>
                <c:pt idx="76">
                  <c:v>24.99994543359092</c:v>
                </c:pt>
                <c:pt idx="77">
                  <c:v>24.99995354048857</c:v>
                </c:pt>
                <c:pt idx="78">
                  <c:v>24.99996044294516</c:v>
                </c:pt>
                <c:pt idx="79">
                  <c:v>24.99996631990558</c:v>
                </c:pt>
                <c:pt idx="80">
                  <c:v>24.99997132372838</c:v>
                </c:pt>
                <c:pt idx="81">
                  <c:v>24.99997558413587</c:v>
                </c:pt>
                <c:pt idx="82">
                  <c:v>24.99997921157733</c:v>
                </c:pt>
                <c:pt idx="83">
                  <c:v>24.99998230009245</c:v>
                </c:pt>
                <c:pt idx="84">
                  <c:v>24.99998492974935</c:v>
                </c:pt>
                <c:pt idx="85">
                  <c:v>24.99998716872039</c:v>
                </c:pt>
                <c:pt idx="86">
                  <c:v>24.99998907504958</c:v>
                </c:pt>
                <c:pt idx="87">
                  <c:v>24.99999069815728</c:v>
                </c:pt>
                <c:pt idx="88">
                  <c:v>24.99999208012152</c:v>
                </c:pt>
                <c:pt idx="89">
                  <c:v>24.99999325676876</c:v>
                </c:pt>
                <c:pt idx="90">
                  <c:v>24.99999425860279</c:v>
                </c:pt>
                <c:pt idx="91">
                  <c:v>24.99999511159544</c:v>
                </c:pt>
                <c:pt idx="92">
                  <c:v>24.99999583785992</c:v>
                </c:pt>
                <c:pt idx="93">
                  <c:v>24.99999645622411</c:v>
                </c:pt>
                <c:pt idx="94">
                  <c:v>24.99999698271865</c:v>
                </c:pt>
                <c:pt idx="95">
                  <c:v>24.99999743099251</c:v>
                </c:pt>
                <c:pt idx="96">
                  <c:v>24.99999781266684</c:v>
                </c:pt>
                <c:pt idx="97">
                  <c:v>24.99999813763627</c:v>
                </c:pt>
                <c:pt idx="98">
                  <c:v>24.99999841432538</c:v>
                </c:pt>
                <c:pt idx="99">
                  <c:v>24.99999864990713</c:v>
                </c:pt>
                <c:pt idx="100">
                  <c:v>24.99999885048877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'nutrient-competition.xls'!$C$12</c:f>
              <c:strCache>
                <c:ptCount val="1"/>
                <c:pt idx="0">
                  <c:v>A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xVal>
            <c:numRef>
              <c:f>'nutrient-competition.xls'!$A$13:$A$113</c:f>
              <c:numCache>
                <c:formatCode>General</c:formatCode>
                <c:ptCount val="10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  <c:pt idx="61">
                  <c:v>122.0</c:v>
                </c:pt>
                <c:pt idx="62">
                  <c:v>124.0</c:v>
                </c:pt>
                <c:pt idx="63">
                  <c:v>126.0</c:v>
                </c:pt>
                <c:pt idx="64">
                  <c:v>128.0</c:v>
                </c:pt>
                <c:pt idx="65">
                  <c:v>130.0</c:v>
                </c:pt>
                <c:pt idx="66">
                  <c:v>132.0</c:v>
                </c:pt>
                <c:pt idx="67">
                  <c:v>134.0</c:v>
                </c:pt>
                <c:pt idx="68">
                  <c:v>136.0</c:v>
                </c:pt>
                <c:pt idx="69">
                  <c:v>138.0</c:v>
                </c:pt>
                <c:pt idx="70">
                  <c:v>140.0</c:v>
                </c:pt>
                <c:pt idx="71">
                  <c:v>142.0</c:v>
                </c:pt>
                <c:pt idx="72">
                  <c:v>144.0</c:v>
                </c:pt>
                <c:pt idx="73">
                  <c:v>146.0</c:v>
                </c:pt>
                <c:pt idx="74">
                  <c:v>148.0</c:v>
                </c:pt>
                <c:pt idx="75">
                  <c:v>150.0</c:v>
                </c:pt>
                <c:pt idx="76">
                  <c:v>152.0</c:v>
                </c:pt>
                <c:pt idx="77">
                  <c:v>154.0</c:v>
                </c:pt>
                <c:pt idx="78">
                  <c:v>156.0</c:v>
                </c:pt>
                <c:pt idx="79">
                  <c:v>158.0</c:v>
                </c:pt>
                <c:pt idx="80">
                  <c:v>160.0</c:v>
                </c:pt>
                <c:pt idx="81">
                  <c:v>162.0</c:v>
                </c:pt>
                <c:pt idx="82">
                  <c:v>164.0</c:v>
                </c:pt>
                <c:pt idx="83">
                  <c:v>166.0</c:v>
                </c:pt>
                <c:pt idx="84">
                  <c:v>168.0</c:v>
                </c:pt>
                <c:pt idx="85">
                  <c:v>170.0</c:v>
                </c:pt>
                <c:pt idx="86">
                  <c:v>172.0</c:v>
                </c:pt>
                <c:pt idx="87">
                  <c:v>174.0</c:v>
                </c:pt>
                <c:pt idx="88">
                  <c:v>176.0</c:v>
                </c:pt>
                <c:pt idx="89">
                  <c:v>178.0</c:v>
                </c:pt>
                <c:pt idx="90">
                  <c:v>180.0</c:v>
                </c:pt>
                <c:pt idx="91">
                  <c:v>182.0</c:v>
                </c:pt>
                <c:pt idx="92">
                  <c:v>184.0</c:v>
                </c:pt>
                <c:pt idx="93">
                  <c:v>186.0</c:v>
                </c:pt>
                <c:pt idx="94">
                  <c:v>188.0</c:v>
                </c:pt>
                <c:pt idx="95">
                  <c:v>190.0</c:v>
                </c:pt>
                <c:pt idx="96">
                  <c:v>192.0</c:v>
                </c:pt>
                <c:pt idx="97">
                  <c:v>194.0</c:v>
                </c:pt>
                <c:pt idx="98">
                  <c:v>196.0</c:v>
                </c:pt>
                <c:pt idx="99">
                  <c:v>198.0</c:v>
                </c:pt>
                <c:pt idx="100">
                  <c:v>200.0</c:v>
                </c:pt>
              </c:numCache>
            </c:numRef>
          </c:xVal>
          <c:yVal>
            <c:numRef>
              <c:f>'nutrient-competition.xls'!$C$13:$C$113</c:f>
              <c:numCache>
                <c:formatCode>0.00</c:formatCode>
                <c:ptCount val="101"/>
                <c:pt idx="0">
                  <c:v>20.0</c:v>
                </c:pt>
                <c:pt idx="1">
                  <c:v>20.90909090909091</c:v>
                </c:pt>
                <c:pt idx="2">
                  <c:v>20.96059113300493</c:v>
                </c:pt>
                <c:pt idx="3">
                  <c:v>19.99401931758436</c:v>
                </c:pt>
                <c:pt idx="4">
                  <c:v>18.87651958626135</c:v>
                </c:pt>
                <c:pt idx="5">
                  <c:v>18.02934123040991</c:v>
                </c:pt>
                <c:pt idx="6">
                  <c:v>17.41213490163722</c:v>
                </c:pt>
                <c:pt idx="7">
                  <c:v>16.95623570182044</c:v>
                </c:pt>
                <c:pt idx="8">
                  <c:v>16.61262308466379</c:v>
                </c:pt>
                <c:pt idx="9">
                  <c:v>16.34864245704083</c:v>
                </c:pt>
                <c:pt idx="10">
                  <c:v>16.1424232363328</c:v>
                </c:pt>
                <c:pt idx="11">
                  <c:v>15.97902139413674</c:v>
                </c:pt>
                <c:pt idx="12">
                  <c:v>15.84799113402775</c:v>
                </c:pt>
                <c:pt idx="13">
                  <c:v>15.74186608898881</c:v>
                </c:pt>
                <c:pt idx="14">
                  <c:v>15.65519628654534</c:v>
                </c:pt>
                <c:pt idx="15">
                  <c:v>15.58392585616724</c:v>
                </c:pt>
                <c:pt idx="16">
                  <c:v>15.52498282891865</c:v>
                </c:pt>
                <c:pt idx="17">
                  <c:v>15.47600336398415</c:v>
                </c:pt>
                <c:pt idx="18">
                  <c:v>15.43514276084263</c:v>
                </c:pt>
                <c:pt idx="19">
                  <c:v>15.40094351827825</c:v>
                </c:pt>
                <c:pt idx="20">
                  <c:v>15.37224155387627</c:v>
                </c:pt>
                <c:pt idx="21">
                  <c:v>15.3480983890851</c:v>
                </c:pt>
                <c:pt idx="22">
                  <c:v>15.32775129865688</c:v>
                </c:pt>
                <c:pt idx="23">
                  <c:v>15.31057609264169</c:v>
                </c:pt>
                <c:pt idx="24">
                  <c:v>15.2960589234885</c:v>
                </c:pt>
                <c:pt idx="25">
                  <c:v>15.28377464074006</c:v>
                </c:pt>
                <c:pt idx="26">
                  <c:v>15.27336996659864</c:v>
                </c:pt>
                <c:pt idx="27">
                  <c:v>15.26455027137989</c:v>
                </c:pt>
                <c:pt idx="28">
                  <c:v>15.25706907317585</c:v>
                </c:pt>
                <c:pt idx="29">
                  <c:v>15.25071962497776</c:v>
                </c:pt>
                <c:pt idx="30">
                  <c:v>15.24532812002446</c:v>
                </c:pt>
                <c:pt idx="31">
                  <c:v>15.24074816511976</c:v>
                </c:pt>
                <c:pt idx="32">
                  <c:v>15.23685625724631</c:v>
                </c:pt>
                <c:pt idx="33">
                  <c:v>15.2335480611355</c:v>
                </c:pt>
                <c:pt idx="34">
                  <c:v>15.23073533140296</c:v>
                </c:pt>
                <c:pt idx="35">
                  <c:v>15.22834335712978</c:v>
                </c:pt>
                <c:pt idx="36">
                  <c:v>15.22630883262152</c:v>
                </c:pt>
                <c:pt idx="37">
                  <c:v>15.22457807778891</c:v>
                </c:pt>
                <c:pt idx="38">
                  <c:v>15.22310554678076</c:v>
                </c:pt>
                <c:pt idx="39">
                  <c:v>15.2218525753154</c:v>
                </c:pt>
                <c:pt idx="40">
                  <c:v>15.22078632643378</c:v>
                </c:pt>
                <c:pt idx="41">
                  <c:v>15.21987890174496</c:v>
                </c:pt>
                <c:pt idx="42">
                  <c:v>15.2191065911001</c:v>
                </c:pt>
                <c:pt idx="43">
                  <c:v>15.21844923834809</c:v>
                </c:pt>
                <c:pt idx="44">
                  <c:v>15.21788970464498</c:v>
                </c:pt>
                <c:pt idx="45">
                  <c:v>15.21741341390023</c:v>
                </c:pt>
                <c:pt idx="46">
                  <c:v>15.21700796749062</c:v>
                </c:pt>
                <c:pt idx="47">
                  <c:v>15.21666281747028</c:v>
                </c:pt>
                <c:pt idx="48">
                  <c:v>15.21636898923877</c:v>
                </c:pt>
                <c:pt idx="49">
                  <c:v>15.21611884606857</c:v>
                </c:pt>
                <c:pt idx="50">
                  <c:v>15.21590588909146</c:v>
                </c:pt>
                <c:pt idx="51">
                  <c:v>15.21572458734465</c:v>
                </c:pt>
                <c:pt idx="52">
                  <c:v>15.21557023331576</c:v>
                </c:pt>
                <c:pt idx="53">
                  <c:v>15.21543882012963</c:v>
                </c:pt>
                <c:pt idx="54">
                  <c:v>15.21532693711196</c:v>
                </c:pt>
                <c:pt idx="55">
                  <c:v>15.21523168096352</c:v>
                </c:pt>
                <c:pt idx="56">
                  <c:v>15.21515058019968</c:v>
                </c:pt>
                <c:pt idx="57">
                  <c:v>15.21508153086551</c:v>
                </c:pt>
                <c:pt idx="58">
                  <c:v>15.2150227418376</c:v>
                </c:pt>
                <c:pt idx="59">
                  <c:v>15.21497268827843</c:v>
                </c:pt>
                <c:pt idx="60">
                  <c:v>15.21493007202477</c:v>
                </c:pt>
                <c:pt idx="61">
                  <c:v>15.21489378787497</c:v>
                </c:pt>
                <c:pt idx="62">
                  <c:v>15.21486289489468</c:v>
                </c:pt>
                <c:pt idx="63">
                  <c:v>15.21483659199294</c:v>
                </c:pt>
                <c:pt idx="64">
                  <c:v>15.21481419713209</c:v>
                </c:pt>
                <c:pt idx="65">
                  <c:v>15.21479512963018</c:v>
                </c:pt>
                <c:pt idx="66">
                  <c:v>15.2147788950955</c:v>
                </c:pt>
                <c:pt idx="67">
                  <c:v>15.21476507260128</c:v>
                </c:pt>
                <c:pt idx="68">
                  <c:v>15.21475330376732</c:v>
                </c:pt>
                <c:pt idx="69">
                  <c:v>15.21474328346477</c:v>
                </c:pt>
                <c:pt idx="70">
                  <c:v>15.21473475190262</c:v>
                </c:pt>
                <c:pt idx="71">
                  <c:v>15.21472748789054</c:v>
                </c:pt>
                <c:pt idx="72">
                  <c:v>15.21472130310291</c:v>
                </c:pt>
                <c:pt idx="73">
                  <c:v>15.2147160371954</c:v>
                </c:pt>
                <c:pt idx="74">
                  <c:v>15.21471155364733</c:v>
                </c:pt>
                <c:pt idx="75">
                  <c:v>15.21470773622174</c:v>
                </c:pt>
                <c:pt idx="76">
                  <c:v>15.21470448595163</c:v>
                </c:pt>
                <c:pt idx="77">
                  <c:v>15.21470171857397</c:v>
                </c:pt>
                <c:pt idx="78">
                  <c:v>15.21469936234496</c:v>
                </c:pt>
                <c:pt idx="79">
                  <c:v>15.21469735617999</c:v>
                </c:pt>
                <c:pt idx="80">
                  <c:v>15.21469564806993</c:v>
                </c:pt>
                <c:pt idx="81">
                  <c:v>15.21469419373272</c:v>
                </c:pt>
                <c:pt idx="82">
                  <c:v>15.21469295546536</c:v>
                </c:pt>
                <c:pt idx="83">
                  <c:v>15.2146919011664</c:v>
                </c:pt>
                <c:pt idx="84">
                  <c:v>15.21469100350373</c:v>
                </c:pt>
                <c:pt idx="85">
                  <c:v>15.214690239206</c:v>
                </c:pt>
                <c:pt idx="86">
                  <c:v>15.21468958845923</c:v>
                </c:pt>
                <c:pt idx="87">
                  <c:v>15.21468903439326</c:v>
                </c:pt>
                <c:pt idx="88">
                  <c:v>15.2146885626443</c:v>
                </c:pt>
                <c:pt idx="89">
                  <c:v>15.21468816098258</c:v>
                </c:pt>
                <c:pt idx="90">
                  <c:v>15.2146878189953</c:v>
                </c:pt>
                <c:pt idx="91">
                  <c:v>15.21468752781669</c:v>
                </c:pt>
                <c:pt idx="92">
                  <c:v>15.21468727989816</c:v>
                </c:pt>
                <c:pt idx="93">
                  <c:v>15.21468706881259</c:v>
                </c:pt>
                <c:pt idx="94">
                  <c:v>15.21468688908777</c:v>
                </c:pt>
                <c:pt idx="95">
                  <c:v>15.21468673606445</c:v>
                </c:pt>
                <c:pt idx="96">
                  <c:v>15.21468660577562</c:v>
                </c:pt>
                <c:pt idx="97">
                  <c:v>15.21468649484365</c:v>
                </c:pt>
                <c:pt idx="98">
                  <c:v>15.21468640039271</c:v>
                </c:pt>
                <c:pt idx="99">
                  <c:v>15.21468631997423</c:v>
                </c:pt>
                <c:pt idx="100">
                  <c:v>15.21468625150343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'nutrient-competition.xls'!$F$12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'nutrient-competition.xls'!$A$13:$A$113</c:f>
              <c:numCache>
                <c:formatCode>General</c:formatCode>
                <c:ptCount val="101"/>
                <c:pt idx="0">
                  <c:v>0.0</c:v>
                </c:pt>
                <c:pt idx="1">
                  <c:v>2.0</c:v>
                </c:pt>
                <c:pt idx="2">
                  <c:v>4.0</c:v>
                </c:pt>
                <c:pt idx="3">
                  <c:v>6.0</c:v>
                </c:pt>
                <c:pt idx="4">
                  <c:v>8.0</c:v>
                </c:pt>
                <c:pt idx="5">
                  <c:v>10.0</c:v>
                </c:pt>
                <c:pt idx="6">
                  <c:v>12.0</c:v>
                </c:pt>
                <c:pt idx="7">
                  <c:v>14.0</c:v>
                </c:pt>
                <c:pt idx="8">
                  <c:v>16.0</c:v>
                </c:pt>
                <c:pt idx="9">
                  <c:v>18.0</c:v>
                </c:pt>
                <c:pt idx="10">
                  <c:v>20.0</c:v>
                </c:pt>
                <c:pt idx="11">
                  <c:v>22.0</c:v>
                </c:pt>
                <c:pt idx="12">
                  <c:v>24.0</c:v>
                </c:pt>
                <c:pt idx="13">
                  <c:v>26.0</c:v>
                </c:pt>
                <c:pt idx="14">
                  <c:v>28.0</c:v>
                </c:pt>
                <c:pt idx="15">
                  <c:v>30.0</c:v>
                </c:pt>
                <c:pt idx="16">
                  <c:v>32.0</c:v>
                </c:pt>
                <c:pt idx="17">
                  <c:v>34.0</c:v>
                </c:pt>
                <c:pt idx="18">
                  <c:v>36.0</c:v>
                </c:pt>
                <c:pt idx="19">
                  <c:v>38.0</c:v>
                </c:pt>
                <c:pt idx="20">
                  <c:v>40.0</c:v>
                </c:pt>
                <c:pt idx="21">
                  <c:v>42.0</c:v>
                </c:pt>
                <c:pt idx="22">
                  <c:v>44.0</c:v>
                </c:pt>
                <c:pt idx="23">
                  <c:v>46.0</c:v>
                </c:pt>
                <c:pt idx="24">
                  <c:v>48.0</c:v>
                </c:pt>
                <c:pt idx="25">
                  <c:v>50.0</c:v>
                </c:pt>
                <c:pt idx="26">
                  <c:v>52.0</c:v>
                </c:pt>
                <c:pt idx="27">
                  <c:v>54.0</c:v>
                </c:pt>
                <c:pt idx="28">
                  <c:v>56.0</c:v>
                </c:pt>
                <c:pt idx="29">
                  <c:v>58.0</c:v>
                </c:pt>
                <c:pt idx="30">
                  <c:v>60.0</c:v>
                </c:pt>
                <c:pt idx="31">
                  <c:v>62.0</c:v>
                </c:pt>
                <c:pt idx="32">
                  <c:v>64.0</c:v>
                </c:pt>
                <c:pt idx="33">
                  <c:v>66.0</c:v>
                </c:pt>
                <c:pt idx="34">
                  <c:v>68.0</c:v>
                </c:pt>
                <c:pt idx="35">
                  <c:v>70.0</c:v>
                </c:pt>
                <c:pt idx="36">
                  <c:v>72.0</c:v>
                </c:pt>
                <c:pt idx="37">
                  <c:v>74.0</c:v>
                </c:pt>
                <c:pt idx="38">
                  <c:v>76.0</c:v>
                </c:pt>
                <c:pt idx="39">
                  <c:v>78.0</c:v>
                </c:pt>
                <c:pt idx="40">
                  <c:v>80.0</c:v>
                </c:pt>
                <c:pt idx="41">
                  <c:v>82.0</c:v>
                </c:pt>
                <c:pt idx="42">
                  <c:v>84.0</c:v>
                </c:pt>
                <c:pt idx="43">
                  <c:v>86.0</c:v>
                </c:pt>
                <c:pt idx="44">
                  <c:v>88.0</c:v>
                </c:pt>
                <c:pt idx="45">
                  <c:v>90.0</c:v>
                </c:pt>
                <c:pt idx="46">
                  <c:v>92.0</c:v>
                </c:pt>
                <c:pt idx="47">
                  <c:v>94.0</c:v>
                </c:pt>
                <c:pt idx="48">
                  <c:v>96.0</c:v>
                </c:pt>
                <c:pt idx="49">
                  <c:v>98.0</c:v>
                </c:pt>
                <c:pt idx="50">
                  <c:v>100.0</c:v>
                </c:pt>
                <c:pt idx="51">
                  <c:v>102.0</c:v>
                </c:pt>
                <c:pt idx="52">
                  <c:v>104.0</c:v>
                </c:pt>
                <c:pt idx="53">
                  <c:v>106.0</c:v>
                </c:pt>
                <c:pt idx="54">
                  <c:v>108.0</c:v>
                </c:pt>
                <c:pt idx="55">
                  <c:v>110.0</c:v>
                </c:pt>
                <c:pt idx="56">
                  <c:v>112.0</c:v>
                </c:pt>
                <c:pt idx="57">
                  <c:v>114.0</c:v>
                </c:pt>
                <c:pt idx="58">
                  <c:v>116.0</c:v>
                </c:pt>
                <c:pt idx="59">
                  <c:v>118.0</c:v>
                </c:pt>
                <c:pt idx="60">
                  <c:v>120.0</c:v>
                </c:pt>
                <c:pt idx="61">
                  <c:v>122.0</c:v>
                </c:pt>
                <c:pt idx="62">
                  <c:v>124.0</c:v>
                </c:pt>
                <c:pt idx="63">
                  <c:v>126.0</c:v>
                </c:pt>
                <c:pt idx="64">
                  <c:v>128.0</c:v>
                </c:pt>
                <c:pt idx="65">
                  <c:v>130.0</c:v>
                </c:pt>
                <c:pt idx="66">
                  <c:v>132.0</c:v>
                </c:pt>
                <c:pt idx="67">
                  <c:v>134.0</c:v>
                </c:pt>
                <c:pt idx="68">
                  <c:v>136.0</c:v>
                </c:pt>
                <c:pt idx="69">
                  <c:v>138.0</c:v>
                </c:pt>
                <c:pt idx="70">
                  <c:v>140.0</c:v>
                </c:pt>
                <c:pt idx="71">
                  <c:v>142.0</c:v>
                </c:pt>
                <c:pt idx="72">
                  <c:v>144.0</c:v>
                </c:pt>
                <c:pt idx="73">
                  <c:v>146.0</c:v>
                </c:pt>
                <c:pt idx="74">
                  <c:v>148.0</c:v>
                </c:pt>
                <c:pt idx="75">
                  <c:v>150.0</c:v>
                </c:pt>
                <c:pt idx="76">
                  <c:v>152.0</c:v>
                </c:pt>
                <c:pt idx="77">
                  <c:v>154.0</c:v>
                </c:pt>
                <c:pt idx="78">
                  <c:v>156.0</c:v>
                </c:pt>
                <c:pt idx="79">
                  <c:v>158.0</c:v>
                </c:pt>
                <c:pt idx="80">
                  <c:v>160.0</c:v>
                </c:pt>
                <c:pt idx="81">
                  <c:v>162.0</c:v>
                </c:pt>
                <c:pt idx="82">
                  <c:v>164.0</c:v>
                </c:pt>
                <c:pt idx="83">
                  <c:v>166.0</c:v>
                </c:pt>
                <c:pt idx="84">
                  <c:v>168.0</c:v>
                </c:pt>
                <c:pt idx="85">
                  <c:v>170.0</c:v>
                </c:pt>
                <c:pt idx="86">
                  <c:v>172.0</c:v>
                </c:pt>
                <c:pt idx="87">
                  <c:v>174.0</c:v>
                </c:pt>
                <c:pt idx="88">
                  <c:v>176.0</c:v>
                </c:pt>
                <c:pt idx="89">
                  <c:v>178.0</c:v>
                </c:pt>
                <c:pt idx="90">
                  <c:v>180.0</c:v>
                </c:pt>
                <c:pt idx="91">
                  <c:v>182.0</c:v>
                </c:pt>
                <c:pt idx="92">
                  <c:v>184.0</c:v>
                </c:pt>
                <c:pt idx="93">
                  <c:v>186.0</c:v>
                </c:pt>
                <c:pt idx="94">
                  <c:v>188.0</c:v>
                </c:pt>
                <c:pt idx="95">
                  <c:v>190.0</c:v>
                </c:pt>
                <c:pt idx="96">
                  <c:v>192.0</c:v>
                </c:pt>
                <c:pt idx="97">
                  <c:v>194.0</c:v>
                </c:pt>
                <c:pt idx="98">
                  <c:v>196.0</c:v>
                </c:pt>
                <c:pt idx="99">
                  <c:v>198.0</c:v>
                </c:pt>
                <c:pt idx="100">
                  <c:v>200.0</c:v>
                </c:pt>
              </c:numCache>
            </c:numRef>
          </c:xVal>
          <c:yVal>
            <c:numRef>
              <c:f>'nutrient-competition.xls'!$F$13:$F$113</c:f>
              <c:numCache>
                <c:formatCode>0.00</c:formatCode>
                <c:ptCount val="101"/>
                <c:pt idx="0">
                  <c:v>20.0</c:v>
                </c:pt>
                <c:pt idx="1">
                  <c:v>23.33333333333334</c:v>
                </c:pt>
                <c:pt idx="2">
                  <c:v>23.50746268656717</c:v>
                </c:pt>
                <c:pt idx="3">
                  <c:v>20.76185159640102</c:v>
                </c:pt>
                <c:pt idx="4">
                  <c:v>17.91668977338337</c:v>
                </c:pt>
                <c:pt idx="5">
                  <c:v>15.87153285390381</c:v>
                </c:pt>
                <c:pt idx="6">
                  <c:v>14.43784211336732</c:v>
                </c:pt>
                <c:pt idx="7">
                  <c:v>13.41128371118462</c:v>
                </c:pt>
                <c:pt idx="8">
                  <c:v>12.65709160087616</c:v>
                </c:pt>
                <c:pt idx="9">
                  <c:v>12.08977377043798</c:v>
                </c:pt>
                <c:pt idx="10">
                  <c:v>11.65425260390208</c:v>
                </c:pt>
                <c:pt idx="11">
                  <c:v>11.31411396227881</c:v>
                </c:pt>
                <c:pt idx="12">
                  <c:v>11.04462141540342</c:v>
                </c:pt>
                <c:pt idx="13">
                  <c:v>10.82853078935537</c:v>
                </c:pt>
                <c:pt idx="14">
                  <c:v>10.65352926991932</c:v>
                </c:pt>
                <c:pt idx="15">
                  <c:v>10.5106305797467</c:v>
                </c:pt>
                <c:pt idx="16">
                  <c:v>10.39314507793253</c:v>
                </c:pt>
                <c:pt idx="17">
                  <c:v>10.29600356645329</c:v>
                </c:pt>
                <c:pt idx="18">
                  <c:v>10.21530360015972</c:v>
                </c:pt>
                <c:pt idx="19">
                  <c:v>10.14799875855551</c:v>
                </c:pt>
                <c:pt idx="20">
                  <c:v>10.09168163435126</c:v>
                </c:pt>
                <c:pt idx="21">
                  <c:v>10.04442944112637</c:v>
                </c:pt>
                <c:pt idx="22">
                  <c:v>10.00469223195553</c:v>
                </c:pt>
                <c:pt idx="23">
                  <c:v>9.971210625511482</c:v>
                </c:pt>
                <c:pt idx="24">
                  <c:v>9.942954311408454</c:v>
                </c:pt>
                <c:pt idx="25">
                  <c:v>9.919075425466072</c:v>
                </c:pt>
                <c:pt idx="26">
                  <c:v>9.898872730765591</c:v>
                </c:pt>
                <c:pt idx="27">
                  <c:v>9.88176376668887</c:v>
                </c:pt>
                <c:pt idx="28">
                  <c:v>9.867262955180052</c:v>
                </c:pt>
                <c:pt idx="29">
                  <c:v>9.854964219208897</c:v>
                </c:pt>
                <c:pt idx="30">
                  <c:v>9.844527060756338</c:v>
                </c:pt>
                <c:pt idx="31">
                  <c:v>9.83566532137898</c:v>
                </c:pt>
                <c:pt idx="32">
                  <c:v>9.828138044712329</c:v>
                </c:pt>
                <c:pt idx="33">
                  <c:v>9.821742001784237</c:v>
                </c:pt>
                <c:pt idx="34">
                  <c:v>9.816305543266832</c:v>
                </c:pt>
                <c:pt idx="35">
                  <c:v>9.811683519026528</c:v>
                </c:pt>
                <c:pt idx="36">
                  <c:v>9.807753062251702</c:v>
                </c:pt>
                <c:pt idx="37">
                  <c:v>9.80441007840405</c:v>
                </c:pt>
                <c:pt idx="38">
                  <c:v>9.80156631201439</c:v>
                </c:pt>
                <c:pt idx="39">
                  <c:v>9.79914688959548</c:v>
                </c:pt>
                <c:pt idx="40">
                  <c:v>9.797088256586134</c:v>
                </c:pt>
                <c:pt idx="41">
                  <c:v>9.795336441656513</c:v>
                </c:pt>
                <c:pt idx="42">
                  <c:v>9.793845593906157</c:v>
                </c:pt>
                <c:pt idx="43">
                  <c:v>9.792576748220017</c:v>
                </c:pt>
                <c:pt idx="44">
                  <c:v>9.791496781869644</c:v>
                </c:pt>
                <c:pt idx="45">
                  <c:v>9.790577531774285</c:v>
                </c:pt>
                <c:pt idx="46">
                  <c:v>9.789795046986743</c:v>
                </c:pt>
                <c:pt idx="47">
                  <c:v>9.789128955183804</c:v>
                </c:pt>
                <c:pt idx="48">
                  <c:v>9.78856192540778</c:v>
                </c:pt>
                <c:pt idx="49">
                  <c:v>9.788079212169771</c:v>
                </c:pt>
                <c:pt idx="50">
                  <c:v>9.787668268400718</c:v>
                </c:pt>
                <c:pt idx="51">
                  <c:v>9.787318416713496</c:v>
                </c:pt>
                <c:pt idx="52">
                  <c:v>9.787020570089925</c:v>
                </c:pt>
                <c:pt idx="53">
                  <c:v>9.78676699448839</c:v>
                </c:pt>
                <c:pt idx="54">
                  <c:v>9.78655110702724</c:v>
                </c:pt>
                <c:pt idx="55">
                  <c:v>9.786367304373954</c:v>
                </c:pt>
                <c:pt idx="56">
                  <c:v>9.786210816791257</c:v>
                </c:pt>
                <c:pt idx="57">
                  <c:v>9.786077583984015</c:v>
                </c:pt>
                <c:pt idx="58">
                  <c:v>9.78596414947588</c:v>
                </c:pt>
                <c:pt idx="59">
                  <c:v>9.785867570739494</c:v>
                </c:pt>
                <c:pt idx="60">
                  <c:v>9.785785342722892</c:v>
                </c:pt>
                <c:pt idx="61">
                  <c:v>9.785715332769653</c:v>
                </c:pt>
                <c:pt idx="62">
                  <c:v>9.785655725231173</c:v>
                </c:pt>
                <c:pt idx="63">
                  <c:v>9.785604974324726</c:v>
                </c:pt>
                <c:pt idx="64">
                  <c:v>9.785561764007575</c:v>
                </c:pt>
                <c:pt idx="65">
                  <c:v>9.78552497382141</c:v>
                </c:pt>
                <c:pt idx="66">
                  <c:v>9.785493649817674</c:v>
                </c:pt>
                <c:pt idx="67">
                  <c:v>9.785466979807125</c:v>
                </c:pt>
                <c:pt idx="68">
                  <c:v>9.78544427228994</c:v>
                </c:pt>
                <c:pt idx="69">
                  <c:v>9.785424938518563</c:v>
                </c:pt>
                <c:pt idx="70">
                  <c:v>9.78540847722727</c:v>
                </c:pt>
                <c:pt idx="71">
                  <c:v>9.785394461631704</c:v>
                </c:pt>
                <c:pt idx="72">
                  <c:v>9.785382528360802</c:v>
                </c:pt>
                <c:pt idx="73">
                  <c:v>9.785372368033794</c:v>
                </c:pt>
                <c:pt idx="74">
                  <c:v>9.785363717237628</c:v>
                </c:pt>
                <c:pt idx="75">
                  <c:v>9.785356351696673</c:v>
                </c:pt>
                <c:pt idx="76">
                  <c:v>9.785350080457441</c:v>
                </c:pt>
                <c:pt idx="77">
                  <c:v>9.785344740937459</c:v>
                </c:pt>
                <c:pt idx="78">
                  <c:v>9.785340194709875</c:v>
                </c:pt>
                <c:pt idx="79">
                  <c:v>9.785336323914425</c:v>
                </c:pt>
                <c:pt idx="80">
                  <c:v>9.785333028201692</c:v>
                </c:pt>
                <c:pt idx="81">
                  <c:v>9.785330222131407</c:v>
                </c:pt>
                <c:pt idx="82">
                  <c:v>9.785327832957308</c:v>
                </c:pt>
                <c:pt idx="83">
                  <c:v>9.785325798741155</c:v>
                </c:pt>
                <c:pt idx="84">
                  <c:v>9.785324066746921</c:v>
                </c:pt>
                <c:pt idx="85">
                  <c:v>9.785322592073612</c:v>
                </c:pt>
                <c:pt idx="86">
                  <c:v>9.785321336491187</c:v>
                </c:pt>
                <c:pt idx="87">
                  <c:v>9.78532026744945</c:v>
                </c:pt>
                <c:pt idx="88">
                  <c:v>9.785319357234179</c:v>
                </c:pt>
                <c:pt idx="89">
                  <c:v>9.785318582248655</c:v>
                </c:pt>
                <c:pt idx="90">
                  <c:v>9.785317922401905</c:v>
                </c:pt>
                <c:pt idx="91">
                  <c:v>9.78531736058787</c:v>
                </c:pt>
                <c:pt idx="92">
                  <c:v>9.785316882241922</c:v>
                </c:pt>
                <c:pt idx="93">
                  <c:v>9.78531647496329</c:v>
                </c:pt>
                <c:pt idx="94">
                  <c:v>9.785316128193582</c:v>
                </c:pt>
                <c:pt idx="95">
                  <c:v>9.785315832943044</c:v>
                </c:pt>
                <c:pt idx="96">
                  <c:v>9.785315581557535</c:v>
                </c:pt>
                <c:pt idx="97">
                  <c:v>9.785315367520074</c:v>
                </c:pt>
                <c:pt idx="98">
                  <c:v>9.785315185281904</c:v>
                </c:pt>
                <c:pt idx="99">
                  <c:v>9.785315030118642</c:v>
                </c:pt>
                <c:pt idx="100">
                  <c:v>9.7853148980078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89836920"/>
        <c:axId val="-2114051784"/>
      </c:scatterChart>
      <c:valAx>
        <c:axId val="2089836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time</a:t>
                </a:r>
              </a:p>
            </c:rich>
          </c:tx>
          <c:layout>
            <c:manualLayout>
              <c:xMode val="edge"/>
              <c:yMode val="edge"/>
              <c:x val="0.480106100795756"/>
              <c:y val="0.900370747014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-2114051784"/>
        <c:crosses val="autoZero"/>
        <c:crossBetween val="midCat"/>
      </c:valAx>
      <c:valAx>
        <c:axId val="-2114051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nutrient and cell number</a:t>
                </a:r>
              </a:p>
            </c:rich>
          </c:tx>
          <c:layout>
            <c:manualLayout>
              <c:xMode val="edge"/>
              <c:yMode val="edge"/>
              <c:x val="0.0318302387267904"/>
              <c:y val="0.28044338553621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98369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941644562334"/>
          <c:y val="0.431735189005433"/>
          <c:w val="0.0954907161803713"/>
          <c:h val="0.1476017665688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469900</xdr:colOff>
      <xdr:row>0</xdr:row>
      <xdr:rowOff>101600</xdr:rowOff>
    </xdr:from>
    <xdr:to>
      <xdr:col>15</xdr:col>
      <xdr:colOff>596900</xdr:colOff>
      <xdr:row>18</xdr:row>
      <xdr:rowOff>76200</xdr:rowOff>
    </xdr:to>
    <xdr:graphicFrame macro="">
      <xdr:nvGraphicFramePr>
        <xdr:cNvPr id="1791" name="Chart 7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495300</xdr:colOff>
      <xdr:row>19</xdr:row>
      <xdr:rowOff>88900</xdr:rowOff>
    </xdr:from>
    <xdr:to>
      <xdr:col>15</xdr:col>
      <xdr:colOff>571500</xdr:colOff>
      <xdr:row>42</xdr:row>
      <xdr:rowOff>25400</xdr:rowOff>
    </xdr:to>
    <xdr:graphicFrame macro="">
      <xdr:nvGraphicFramePr>
        <xdr:cNvPr id="1792" name="Chart 7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113"/>
  <sheetViews>
    <sheetView tabSelected="1" workbookViewId="0">
      <selection activeCell="B6" sqref="B6"/>
    </sheetView>
  </sheetViews>
  <sheetFormatPr baseColWidth="10" defaultColWidth="8.83203125" defaultRowHeight="12" x14ac:dyDescent="0"/>
  <cols>
    <col min="1" max="8" width="7.6640625" customWidth="1"/>
  </cols>
  <sheetData>
    <row r="1" spans="1:19">
      <c r="A1" t="s">
        <v>23</v>
      </c>
    </row>
    <row r="2" spans="1:19">
      <c r="A2" t="s">
        <v>24</v>
      </c>
      <c r="Q2" t="s">
        <v>0</v>
      </c>
      <c r="R2" t="s">
        <v>1</v>
      </c>
      <c r="S2" t="s">
        <v>2</v>
      </c>
    </row>
    <row r="3" spans="1:19">
      <c r="A3" t="s">
        <v>3</v>
      </c>
      <c r="Q3">
        <v>0</v>
      </c>
      <c r="R3">
        <f t="shared" ref="R3:R13" si="0">uA*Q3/(Q3+KA)</f>
        <v>0</v>
      </c>
      <c r="S3">
        <f t="shared" ref="S3:S13" si="1">Q3*uB/(Q3+KB)</f>
        <v>0</v>
      </c>
    </row>
    <row r="4" spans="1:19">
      <c r="A4" s="3" t="s">
        <v>4</v>
      </c>
      <c r="B4" s="3">
        <v>0.25</v>
      </c>
      <c r="C4" s="3"/>
      <c r="D4" t="s">
        <v>5</v>
      </c>
      <c r="Q4">
        <v>1</v>
      </c>
      <c r="R4">
        <f t="shared" si="0"/>
        <v>4.9999999999999996E-2</v>
      </c>
      <c r="S4">
        <f t="shared" si="1"/>
        <v>1.9230769230769232E-2</v>
      </c>
    </row>
    <row r="5" spans="1:19">
      <c r="A5" s="4" t="s">
        <v>6</v>
      </c>
      <c r="B5" s="4">
        <v>50</v>
      </c>
      <c r="C5" s="3"/>
      <c r="D5" s="1" t="s">
        <v>7</v>
      </c>
      <c r="Q5">
        <v>2</v>
      </c>
      <c r="R5">
        <f t="shared" si="0"/>
        <v>8.5714285714285715E-2</v>
      </c>
      <c r="S5">
        <f t="shared" si="1"/>
        <v>3.7037037037037035E-2</v>
      </c>
    </row>
    <row r="6" spans="1:19">
      <c r="A6" s="3" t="s">
        <v>8</v>
      </c>
      <c r="B6" s="3">
        <v>2</v>
      </c>
      <c r="C6" s="3"/>
      <c r="D6" t="s">
        <v>9</v>
      </c>
      <c r="Q6">
        <v>5</v>
      </c>
      <c r="R6">
        <f t="shared" si="0"/>
        <v>0.15</v>
      </c>
      <c r="S6">
        <f t="shared" si="1"/>
        <v>8.3333333333333329E-2</v>
      </c>
    </row>
    <row r="7" spans="1:19">
      <c r="A7" s="3"/>
      <c r="B7" s="6" t="s">
        <v>10</v>
      </c>
      <c r="C7" s="6" t="s">
        <v>11</v>
      </c>
      <c r="Q7">
        <v>10</v>
      </c>
      <c r="R7">
        <f t="shared" si="0"/>
        <v>0.2</v>
      </c>
      <c r="S7">
        <f t="shared" si="1"/>
        <v>0.14285714285714285</v>
      </c>
    </row>
    <row r="8" spans="1:19">
      <c r="A8" s="3" t="s">
        <v>12</v>
      </c>
      <c r="B8" s="3">
        <v>20</v>
      </c>
      <c r="C8" s="3">
        <v>20</v>
      </c>
      <c r="D8" t="s">
        <v>13</v>
      </c>
      <c r="Q8">
        <v>20</v>
      </c>
      <c r="R8">
        <f t="shared" si="0"/>
        <v>0.24</v>
      </c>
      <c r="S8">
        <f t="shared" si="1"/>
        <v>0.22222222222222221</v>
      </c>
    </row>
    <row r="9" spans="1:19">
      <c r="A9" s="5" t="s">
        <v>14</v>
      </c>
      <c r="B9" s="3">
        <v>0.3</v>
      </c>
      <c r="C9" s="3">
        <v>0.5</v>
      </c>
      <c r="D9" t="s">
        <v>15</v>
      </c>
      <c r="F9" s="1"/>
      <c r="G9" s="1"/>
      <c r="Q9">
        <v>30</v>
      </c>
      <c r="R9">
        <f t="shared" si="0"/>
        <v>0.25714285714285712</v>
      </c>
      <c r="S9">
        <f t="shared" si="1"/>
        <v>0.27272727272727271</v>
      </c>
    </row>
    <row r="10" spans="1:19">
      <c r="A10" s="5" t="s">
        <v>16</v>
      </c>
      <c r="B10" s="5">
        <v>5</v>
      </c>
      <c r="C10" s="3">
        <v>25</v>
      </c>
      <c r="D10" s="2" t="s">
        <v>17</v>
      </c>
      <c r="F10" s="2"/>
      <c r="G10" s="2"/>
      <c r="H10" s="2"/>
      <c r="Q10">
        <v>40</v>
      </c>
      <c r="R10">
        <f t="shared" si="0"/>
        <v>0.26666666666666666</v>
      </c>
      <c r="S10">
        <f t="shared" si="1"/>
        <v>0.30769230769230771</v>
      </c>
    </row>
    <row r="11" spans="1:19">
      <c r="Q11">
        <v>50</v>
      </c>
      <c r="R11">
        <f t="shared" si="0"/>
        <v>0.27272727272727271</v>
      </c>
      <c r="S11">
        <f t="shared" si="1"/>
        <v>0.33333333333333331</v>
      </c>
    </row>
    <row r="12" spans="1:19">
      <c r="A12" t="s">
        <v>18</v>
      </c>
      <c r="B12" s="1" t="s">
        <v>19</v>
      </c>
      <c r="C12" t="s">
        <v>10</v>
      </c>
      <c r="D12" t="s">
        <v>20</v>
      </c>
      <c r="E12" t="s">
        <v>21</v>
      </c>
      <c r="F12" t="s">
        <v>11</v>
      </c>
      <c r="G12" t="s">
        <v>22</v>
      </c>
      <c r="H12" t="s">
        <v>21</v>
      </c>
      <c r="Q12">
        <v>100</v>
      </c>
      <c r="R12">
        <f t="shared" si="0"/>
        <v>0.2857142857142857</v>
      </c>
      <c r="S12">
        <f t="shared" si="1"/>
        <v>0.4</v>
      </c>
    </row>
    <row r="13" spans="1:19">
      <c r="A13">
        <v>0</v>
      </c>
      <c r="B13" s="7">
        <f>R0</f>
        <v>50</v>
      </c>
      <c r="C13" s="7">
        <f>N0A</f>
        <v>20</v>
      </c>
      <c r="D13" s="7">
        <f t="shared" ref="D13:D44" si="2">uA*C13*dt*B13/(B13+KA)</f>
        <v>10.909090909090908</v>
      </c>
      <c r="E13" s="7">
        <f t="shared" ref="E13:E44" si="3">-C13*mortality*dt</f>
        <v>-10</v>
      </c>
      <c r="F13" s="7">
        <f>N0B</f>
        <v>20</v>
      </c>
      <c r="G13" s="7">
        <f t="shared" ref="G13:G44" si="4">uB*F13*dt*B13/(B13+KB)</f>
        <v>13.333333333333334</v>
      </c>
      <c r="H13" s="7">
        <f t="shared" ref="H13:H44" si="5">-F13*mortality*dt</f>
        <v>-10</v>
      </c>
      <c r="Q13">
        <v>200</v>
      </c>
      <c r="R13">
        <f t="shared" si="0"/>
        <v>0.29268292682926828</v>
      </c>
      <c r="S13">
        <f t="shared" si="1"/>
        <v>0.44444444444444442</v>
      </c>
    </row>
    <row r="14" spans="1:19">
      <c r="A14">
        <f t="shared" ref="A14:A45" si="6">A13+dt</f>
        <v>2</v>
      </c>
      <c r="B14" s="7">
        <f>IF((B13-D13-G13+dt*mortality*(R0-B13))&lt;0,0,B13-D13-G13+dt*mortality*(R0-B13))</f>
        <v>25.757575757575758</v>
      </c>
      <c r="C14" s="7">
        <f t="shared" ref="C14:C45" si="7">C13+D13+E13</f>
        <v>20.909090909090907</v>
      </c>
      <c r="D14" s="7">
        <f t="shared" si="2"/>
        <v>10.50604567845947</v>
      </c>
      <c r="E14" s="7">
        <f t="shared" si="3"/>
        <v>-10.454545454545453</v>
      </c>
      <c r="F14" s="7">
        <f t="shared" ref="F14:F45" si="8">F13+G13+H13</f>
        <v>23.333333333333336</v>
      </c>
      <c r="G14" s="7">
        <f t="shared" si="4"/>
        <v>11.840796019900498</v>
      </c>
      <c r="H14" s="7">
        <f t="shared" si="5"/>
        <v>-11.666666666666668</v>
      </c>
    </row>
    <row r="15" spans="1:19">
      <c r="A15">
        <f t="shared" si="6"/>
        <v>4</v>
      </c>
      <c r="B15" s="7">
        <f t="shared" ref="B15:B78" si="9">IF((B14-D14-G14+dt*mortality*(R0-B14))&lt;0,0,B14-D14-G14+dt*mortality*(R0-B14))</f>
        <v>15.53194618042791</v>
      </c>
      <c r="C15" s="7">
        <f t="shared" si="7"/>
        <v>20.960591133004925</v>
      </c>
      <c r="D15" s="7">
        <f t="shared" si="2"/>
        <v>9.5137237510818959</v>
      </c>
      <c r="E15" s="7">
        <f t="shared" si="3"/>
        <v>-10.480295566502463</v>
      </c>
      <c r="F15" s="7">
        <f t="shared" si="8"/>
        <v>23.50746268656717</v>
      </c>
      <c r="G15" s="7">
        <f t="shared" si="4"/>
        <v>9.008120253117438</v>
      </c>
      <c r="H15" s="7">
        <f t="shared" si="5"/>
        <v>-11.753731343283585</v>
      </c>
    </row>
    <row r="16" spans="1:19">
      <c r="A16">
        <f t="shared" si="6"/>
        <v>6</v>
      </c>
      <c r="B16" s="7">
        <f t="shared" si="9"/>
        <v>14.244129086014622</v>
      </c>
      <c r="C16" s="7">
        <f t="shared" si="7"/>
        <v>19.99401931758436</v>
      </c>
      <c r="D16" s="7">
        <f t="shared" si="2"/>
        <v>8.8795099274691651</v>
      </c>
      <c r="E16" s="7">
        <f t="shared" si="3"/>
        <v>-9.9970096587921802</v>
      </c>
      <c r="F16" s="7">
        <f t="shared" si="8"/>
        <v>20.761851596401023</v>
      </c>
      <c r="G16" s="7">
        <f t="shared" si="4"/>
        <v>7.5357639751828609</v>
      </c>
      <c r="H16" s="7">
        <f t="shared" si="5"/>
        <v>-10.380925798200511</v>
      </c>
    </row>
    <row r="17" spans="1:8">
      <c r="A17">
        <f t="shared" si="6"/>
        <v>8</v>
      </c>
      <c r="B17" s="7">
        <f t="shared" si="9"/>
        <v>15.706790640355283</v>
      </c>
      <c r="C17" s="7">
        <f t="shared" si="7"/>
        <v>18.876519586261345</v>
      </c>
      <c r="D17" s="7">
        <f t="shared" si="2"/>
        <v>8.5910814372792377</v>
      </c>
      <c r="E17" s="7">
        <f t="shared" si="3"/>
        <v>-9.4382597931306726</v>
      </c>
      <c r="F17" s="7">
        <f t="shared" si="8"/>
        <v>17.916689773383371</v>
      </c>
      <c r="G17" s="7">
        <f t="shared" si="4"/>
        <v>6.9131879672121217</v>
      </c>
      <c r="H17" s="7">
        <f t="shared" si="5"/>
        <v>-8.9583448866916857</v>
      </c>
    </row>
    <row r="18" spans="1:8">
      <c r="A18">
        <f t="shared" si="6"/>
        <v>10</v>
      </c>
      <c r="B18" s="7">
        <f t="shared" si="9"/>
        <v>17.349125915686283</v>
      </c>
      <c r="C18" s="7">
        <f t="shared" si="7"/>
        <v>18.029341230409909</v>
      </c>
      <c r="D18" s="7">
        <f t="shared" si="2"/>
        <v>8.3974642864322693</v>
      </c>
      <c r="E18" s="7">
        <f t="shared" si="3"/>
        <v>-9.0146706152049543</v>
      </c>
      <c r="F18" s="7">
        <f t="shared" si="8"/>
        <v>15.871532853903807</v>
      </c>
      <c r="G18" s="7">
        <f t="shared" si="4"/>
        <v>6.5020756864154166</v>
      </c>
      <c r="H18" s="7">
        <f t="shared" si="5"/>
        <v>-7.9357664269519033</v>
      </c>
    </row>
    <row r="19" spans="1:8">
      <c r="A19">
        <f t="shared" si="6"/>
        <v>12</v>
      </c>
      <c r="B19" s="7">
        <f t="shared" si="9"/>
        <v>18.775022984995452</v>
      </c>
      <c r="C19" s="7">
        <f t="shared" si="7"/>
        <v>17.412134901637224</v>
      </c>
      <c r="D19" s="7">
        <f t="shared" si="2"/>
        <v>8.2501682510018295</v>
      </c>
      <c r="E19" s="7">
        <f t="shared" si="3"/>
        <v>-8.7060674508186118</v>
      </c>
      <c r="F19" s="7">
        <f t="shared" si="8"/>
        <v>14.437842113367321</v>
      </c>
      <c r="G19" s="7">
        <f t="shared" si="4"/>
        <v>6.1923626545009558</v>
      </c>
      <c r="H19" s="7">
        <f t="shared" si="5"/>
        <v>-7.2189210566836604</v>
      </c>
    </row>
    <row r="20" spans="1:8">
      <c r="A20">
        <f t="shared" si="6"/>
        <v>14</v>
      </c>
      <c r="B20" s="7">
        <f t="shared" si="9"/>
        <v>19.944980586994941</v>
      </c>
      <c r="C20" s="7">
        <f t="shared" si="7"/>
        <v>16.956235701820443</v>
      </c>
      <c r="D20" s="7">
        <f t="shared" si="2"/>
        <v>8.1345052337535702</v>
      </c>
      <c r="E20" s="7">
        <f t="shared" si="3"/>
        <v>-8.4781178509102215</v>
      </c>
      <c r="F20" s="7">
        <f t="shared" si="8"/>
        <v>13.411283711184618</v>
      </c>
      <c r="G20" s="7">
        <f t="shared" si="4"/>
        <v>5.9514497452838508</v>
      </c>
      <c r="H20" s="7">
        <f t="shared" si="5"/>
        <v>-6.705641855592309</v>
      </c>
    </row>
    <row r="21" spans="1:8">
      <c r="A21">
        <f t="shared" si="6"/>
        <v>16</v>
      </c>
      <c r="B21" s="7">
        <f t="shared" si="9"/>
        <v>20.886535314460048</v>
      </c>
      <c r="C21" s="7">
        <f t="shared" si="7"/>
        <v>16.612623084663788</v>
      </c>
      <c r="D21" s="7">
        <f t="shared" si="2"/>
        <v>8.0423309147089359</v>
      </c>
      <c r="E21" s="7">
        <f t="shared" si="3"/>
        <v>-8.3063115423318941</v>
      </c>
      <c r="F21" s="7">
        <f t="shared" si="8"/>
        <v>12.657091600876161</v>
      </c>
      <c r="G21" s="7">
        <f t="shared" si="4"/>
        <v>5.7612279699999043</v>
      </c>
      <c r="H21" s="7">
        <f t="shared" si="5"/>
        <v>-6.3285458004380803</v>
      </c>
    </row>
    <row r="22" spans="1:8">
      <c r="A22">
        <f t="shared" si="6"/>
        <v>18</v>
      </c>
      <c r="B22" s="7">
        <f t="shared" si="9"/>
        <v>21.639708772521182</v>
      </c>
      <c r="C22" s="7">
        <f t="shared" si="7"/>
        <v>16.348642457040828</v>
      </c>
      <c r="D22" s="7">
        <f t="shared" si="2"/>
        <v>7.9681020078123836</v>
      </c>
      <c r="E22" s="7">
        <f t="shared" si="3"/>
        <v>-8.1743212285204141</v>
      </c>
      <c r="F22" s="7">
        <f t="shared" si="8"/>
        <v>12.089773770437985</v>
      </c>
      <c r="G22" s="7">
        <f t="shared" si="4"/>
        <v>5.6093657186830903</v>
      </c>
      <c r="H22" s="7">
        <f t="shared" si="5"/>
        <v>-6.0448868852189923</v>
      </c>
    </row>
    <row r="23" spans="1:8">
      <c r="A23">
        <f t="shared" si="6"/>
        <v>20</v>
      </c>
      <c r="B23" s="7">
        <f t="shared" si="9"/>
        <v>22.242386659765117</v>
      </c>
      <c r="C23" s="7">
        <f t="shared" si="7"/>
        <v>16.142423236332796</v>
      </c>
      <c r="D23" s="7">
        <f t="shared" si="2"/>
        <v>7.9078097759703407</v>
      </c>
      <c r="E23" s="7">
        <f t="shared" si="3"/>
        <v>-8.071211618166398</v>
      </c>
      <c r="F23" s="7">
        <f t="shared" si="8"/>
        <v>11.65425260390208</v>
      </c>
      <c r="G23" s="7">
        <f t="shared" si="4"/>
        <v>5.4869876603277712</v>
      </c>
      <c r="H23" s="7">
        <f t="shared" si="5"/>
        <v>-5.82712630195104</v>
      </c>
    </row>
    <row r="24" spans="1:8">
      <c r="A24">
        <f t="shared" si="6"/>
        <v>22</v>
      </c>
      <c r="B24" s="7">
        <f t="shared" si="9"/>
        <v>22.726395893584446</v>
      </c>
      <c r="C24" s="7">
        <f t="shared" si="7"/>
        <v>15.97902139413674</v>
      </c>
      <c r="D24" s="7">
        <f t="shared" si="2"/>
        <v>7.8584804369593826</v>
      </c>
      <c r="E24" s="7">
        <f t="shared" si="3"/>
        <v>-7.9895106970683702</v>
      </c>
      <c r="F24" s="7">
        <f t="shared" si="8"/>
        <v>11.31411396227881</v>
      </c>
      <c r="G24" s="7">
        <f t="shared" si="4"/>
        <v>5.3875644342640125</v>
      </c>
      <c r="H24" s="7">
        <f t="shared" si="5"/>
        <v>-5.6570569811394051</v>
      </c>
    </row>
    <row r="25" spans="1:8">
      <c r="A25">
        <f t="shared" si="6"/>
        <v>24</v>
      </c>
      <c r="B25" s="7">
        <f t="shared" si="9"/>
        <v>23.117153075568829</v>
      </c>
      <c r="C25" s="7">
        <f t="shared" si="7"/>
        <v>15.847991134027753</v>
      </c>
      <c r="D25" s="7">
        <f t="shared" si="2"/>
        <v>7.8178705219749309</v>
      </c>
      <c r="E25" s="7">
        <f t="shared" si="3"/>
        <v>-7.9239955670138764</v>
      </c>
      <c r="F25" s="7">
        <f t="shared" si="8"/>
        <v>11.044621415403419</v>
      </c>
      <c r="G25" s="7">
        <f t="shared" si="4"/>
        <v>5.3062200816536604</v>
      </c>
      <c r="H25" s="7">
        <f t="shared" si="5"/>
        <v>-5.5223107077017097</v>
      </c>
    </row>
    <row r="26" spans="1:8">
      <c r="A26">
        <f t="shared" si="6"/>
        <v>26</v>
      </c>
      <c r="B26" s="7">
        <f t="shared" si="9"/>
        <v>23.434485934155823</v>
      </c>
      <c r="C26" s="7">
        <f t="shared" si="7"/>
        <v>15.741866088988807</v>
      </c>
      <c r="D26" s="7">
        <f t="shared" si="2"/>
        <v>7.7842632420509394</v>
      </c>
      <c r="E26" s="7">
        <f t="shared" si="3"/>
        <v>-7.8709330444944037</v>
      </c>
      <c r="F26" s="7">
        <f t="shared" si="8"/>
        <v>10.828530789355369</v>
      </c>
      <c r="G26" s="7">
        <f t="shared" si="4"/>
        <v>5.2392638752416341</v>
      </c>
      <c r="H26" s="7">
        <f t="shared" si="5"/>
        <v>-5.4142653946776846</v>
      </c>
    </row>
    <row r="27" spans="1:8">
      <c r="A27">
        <f t="shared" si="6"/>
        <v>28</v>
      </c>
      <c r="B27" s="7">
        <f t="shared" si="9"/>
        <v>23.693715849785338</v>
      </c>
      <c r="C27" s="7">
        <f t="shared" si="7"/>
        <v>15.655196286545344</v>
      </c>
      <c r="D27" s="7">
        <f t="shared" si="2"/>
        <v>7.7563277128945636</v>
      </c>
      <c r="E27" s="7">
        <f t="shared" si="3"/>
        <v>-7.827598143272672</v>
      </c>
      <c r="F27" s="7">
        <f t="shared" si="8"/>
        <v>10.653529269919318</v>
      </c>
      <c r="G27" s="7">
        <f t="shared" si="4"/>
        <v>5.183865944787045</v>
      </c>
      <c r="H27" s="7">
        <f t="shared" si="5"/>
        <v>-5.3267646349596589</v>
      </c>
    </row>
    <row r="28" spans="1:8">
      <c r="A28">
        <f t="shared" si="6"/>
        <v>30</v>
      </c>
      <c r="B28" s="7">
        <f t="shared" si="9"/>
        <v>23.906664267211063</v>
      </c>
      <c r="C28" s="7">
        <f t="shared" si="7"/>
        <v>15.583925856167236</v>
      </c>
      <c r="D28" s="7">
        <f t="shared" si="2"/>
        <v>7.7330199008350267</v>
      </c>
      <c r="E28" s="7">
        <f t="shared" si="3"/>
        <v>-7.7919629280836178</v>
      </c>
      <c r="F28" s="7">
        <f t="shared" si="8"/>
        <v>10.510630579746703</v>
      </c>
      <c r="G28" s="7">
        <f t="shared" si="4"/>
        <v>5.1378297880591779</v>
      </c>
      <c r="H28" s="7">
        <f t="shared" si="5"/>
        <v>-5.2553152898733515</v>
      </c>
    </row>
    <row r="29" spans="1:8">
      <c r="A29">
        <f t="shared" si="6"/>
        <v>32</v>
      </c>
      <c r="B29" s="7">
        <f t="shared" si="9"/>
        <v>24.082482444711328</v>
      </c>
      <c r="C29" s="7">
        <f t="shared" si="7"/>
        <v>15.524982828918645</v>
      </c>
      <c r="D29" s="7">
        <f t="shared" si="2"/>
        <v>7.7135119495248272</v>
      </c>
      <c r="E29" s="7">
        <f t="shared" si="3"/>
        <v>-7.7624914144593227</v>
      </c>
      <c r="F29" s="7">
        <f t="shared" si="8"/>
        <v>10.39314507793253</v>
      </c>
      <c r="G29" s="7">
        <f t="shared" si="4"/>
        <v>5.0994310274870234</v>
      </c>
      <c r="H29" s="7">
        <f t="shared" si="5"/>
        <v>-5.1965725389662651</v>
      </c>
    </row>
    <row r="30" spans="1:8">
      <c r="A30">
        <f t="shared" si="6"/>
        <v>34</v>
      </c>
      <c r="B30" s="7">
        <f t="shared" si="9"/>
        <v>24.228298245343815</v>
      </c>
      <c r="C30" s="7">
        <f t="shared" si="7"/>
        <v>15.476003363984152</v>
      </c>
      <c r="D30" s="7">
        <f t="shared" si="2"/>
        <v>7.6971410788505494</v>
      </c>
      <c r="E30" s="7">
        <f t="shared" si="3"/>
        <v>-7.7380016819920758</v>
      </c>
      <c r="F30" s="7">
        <f t="shared" si="8"/>
        <v>10.296003566453289</v>
      </c>
      <c r="G30" s="7">
        <f t="shared" si="4"/>
        <v>5.0673018169330719</v>
      </c>
      <c r="H30" s="7">
        <f t="shared" si="5"/>
        <v>-5.1480017832266443</v>
      </c>
    </row>
    <row r="31" spans="1:8">
      <c r="A31">
        <f t="shared" si="6"/>
        <v>36</v>
      </c>
      <c r="B31" s="7">
        <f t="shared" si="9"/>
        <v>24.349706226888287</v>
      </c>
      <c r="C31" s="7">
        <f t="shared" si="7"/>
        <v>15.435142760842625</v>
      </c>
      <c r="D31" s="7">
        <f t="shared" si="2"/>
        <v>7.6833721378569324</v>
      </c>
      <c r="E31" s="7">
        <f t="shared" si="3"/>
        <v>-7.7175713804213126</v>
      </c>
      <c r="F31" s="7">
        <f t="shared" si="8"/>
        <v>10.215303600159718</v>
      </c>
      <c r="G31" s="7">
        <f t="shared" si="4"/>
        <v>5.0403469584756539</v>
      </c>
      <c r="H31" s="7">
        <f t="shared" si="5"/>
        <v>-5.107651800079859</v>
      </c>
    </row>
    <row r="32" spans="1:8">
      <c r="A32">
        <f t="shared" si="6"/>
        <v>38</v>
      </c>
      <c r="B32" s="7">
        <f t="shared" si="9"/>
        <v>24.451134017111556</v>
      </c>
      <c r="C32" s="7">
        <f t="shared" si="7"/>
        <v>15.400943518278247</v>
      </c>
      <c r="D32" s="7">
        <f t="shared" si="2"/>
        <v>7.6717697947371475</v>
      </c>
      <c r="E32" s="7">
        <f t="shared" si="3"/>
        <v>-7.7004717591391234</v>
      </c>
      <c r="F32" s="7">
        <f t="shared" si="8"/>
        <v>10.147998758555513</v>
      </c>
      <c r="G32" s="7">
        <f t="shared" si="4"/>
        <v>5.017682255073507</v>
      </c>
      <c r="H32" s="7">
        <f t="shared" si="5"/>
        <v>-5.0739993792777565</v>
      </c>
    </row>
    <row r="33" spans="1:8">
      <c r="A33">
        <f t="shared" si="6"/>
        <v>40</v>
      </c>
      <c r="B33" s="7">
        <f t="shared" si="9"/>
        <v>24.536114958745124</v>
      </c>
      <c r="C33" s="7">
        <f t="shared" si="7"/>
        <v>15.372241553876272</v>
      </c>
      <c r="D33" s="7">
        <f t="shared" si="2"/>
        <v>7.6619776121469636</v>
      </c>
      <c r="E33" s="7">
        <f t="shared" si="3"/>
        <v>-7.6861207769381359</v>
      </c>
      <c r="F33" s="7">
        <f t="shared" si="8"/>
        <v>10.091681634351263</v>
      </c>
      <c r="G33" s="7">
        <f t="shared" si="4"/>
        <v>4.9985886239507398</v>
      </c>
      <c r="H33" s="7">
        <f t="shared" si="5"/>
        <v>-5.0458408171756313</v>
      </c>
    </row>
    <row r="34" spans="1:8">
      <c r="A34">
        <f t="shared" si="6"/>
        <v>42</v>
      </c>
      <c r="B34" s="7">
        <f t="shared" si="9"/>
        <v>24.607491243274858</v>
      </c>
      <c r="C34" s="7">
        <f t="shared" si="7"/>
        <v>15.348098389085099</v>
      </c>
      <c r="D34" s="7">
        <f t="shared" si="2"/>
        <v>7.653702104114334</v>
      </c>
      <c r="E34" s="7">
        <f t="shared" si="3"/>
        <v>-7.6740491945425493</v>
      </c>
      <c r="F34" s="7">
        <f t="shared" si="8"/>
        <v>10.044429441126372</v>
      </c>
      <c r="G34" s="7">
        <f t="shared" si="4"/>
        <v>4.9824775113923394</v>
      </c>
      <c r="H34" s="7">
        <f t="shared" si="5"/>
        <v>-5.022214720563186</v>
      </c>
    </row>
    <row r="35" spans="1:8">
      <c r="A35">
        <f t="shared" si="6"/>
        <v>44</v>
      </c>
      <c r="B35" s="7">
        <f t="shared" si="9"/>
        <v>24.667566006130755</v>
      </c>
      <c r="C35" s="7">
        <f t="shared" si="7"/>
        <v>15.327751298656883</v>
      </c>
      <c r="D35" s="7">
        <f t="shared" si="2"/>
        <v>7.6467004433132457</v>
      </c>
      <c r="E35" s="7">
        <f t="shared" si="3"/>
        <v>-7.6638756493284417</v>
      </c>
      <c r="F35" s="7">
        <f t="shared" si="8"/>
        <v>10.004692231955525</v>
      </c>
      <c r="G35" s="7">
        <f t="shared" si="4"/>
        <v>4.9688645095337201</v>
      </c>
      <c r="H35" s="7">
        <f t="shared" si="5"/>
        <v>-5.0023461159777627</v>
      </c>
    </row>
    <row r="36" spans="1:8">
      <c r="A36">
        <f t="shared" si="6"/>
        <v>46</v>
      </c>
      <c r="B36" s="7">
        <f t="shared" si="9"/>
        <v>24.718218050218411</v>
      </c>
      <c r="C36" s="7">
        <f t="shared" si="7"/>
        <v>15.310576092641686</v>
      </c>
      <c r="D36" s="7">
        <f t="shared" si="2"/>
        <v>7.640770877167653</v>
      </c>
      <c r="E36" s="7">
        <f t="shared" si="3"/>
        <v>-7.6552880463208428</v>
      </c>
      <c r="F36" s="7">
        <f t="shared" si="8"/>
        <v>9.9712106255114819</v>
      </c>
      <c r="G36" s="7">
        <f t="shared" si="4"/>
        <v>4.9573489986527139</v>
      </c>
      <c r="H36" s="7">
        <f t="shared" si="5"/>
        <v>-4.9856053127557409</v>
      </c>
    </row>
    <row r="37" spans="1:8">
      <c r="A37">
        <f t="shared" si="6"/>
        <v>48</v>
      </c>
      <c r="B37" s="7">
        <f t="shared" si="9"/>
        <v>24.760989149288839</v>
      </c>
      <c r="C37" s="7">
        <f t="shared" si="7"/>
        <v>15.296058923488497</v>
      </c>
      <c r="D37" s="7">
        <f t="shared" si="2"/>
        <v>7.6357451789958093</v>
      </c>
      <c r="E37" s="7">
        <f t="shared" si="3"/>
        <v>-7.6480294617442484</v>
      </c>
      <c r="F37" s="7">
        <f t="shared" si="8"/>
        <v>9.9429543114084549</v>
      </c>
      <c r="G37" s="7">
        <f t="shared" si="4"/>
        <v>4.947598269761845</v>
      </c>
      <c r="H37" s="7">
        <f t="shared" si="5"/>
        <v>-4.9714771557042274</v>
      </c>
    </row>
    <row r="38" spans="1:8">
      <c r="A38">
        <f t="shared" si="6"/>
        <v>50</v>
      </c>
      <c r="B38" s="7">
        <f t="shared" si="9"/>
        <v>24.797151125886767</v>
      </c>
      <c r="C38" s="7">
        <f t="shared" si="7"/>
        <v>15.283774640740059</v>
      </c>
      <c r="D38" s="7">
        <f t="shared" si="2"/>
        <v>7.6314826462286103</v>
      </c>
      <c r="E38" s="7">
        <f t="shared" si="3"/>
        <v>-7.6418873203700297</v>
      </c>
      <c r="F38" s="7">
        <f t="shared" si="8"/>
        <v>9.9190754254660725</v>
      </c>
      <c r="G38" s="7">
        <f t="shared" si="4"/>
        <v>4.9393350180325548</v>
      </c>
      <c r="H38" s="7">
        <f t="shared" si="5"/>
        <v>-4.9595377127330362</v>
      </c>
    </row>
    <row r="39" spans="1:8">
      <c r="A39">
        <f t="shared" si="6"/>
        <v>52</v>
      </c>
      <c r="B39" s="7">
        <f t="shared" si="9"/>
        <v>24.827757898682222</v>
      </c>
      <c r="C39" s="7">
        <f t="shared" si="7"/>
        <v>15.273369966598638</v>
      </c>
      <c r="D39" s="7">
        <f t="shared" si="2"/>
        <v>7.6278652880805664</v>
      </c>
      <c r="E39" s="7">
        <f t="shared" si="3"/>
        <v>-7.6366849832993191</v>
      </c>
      <c r="F39" s="7">
        <f t="shared" si="8"/>
        <v>9.898872730765591</v>
      </c>
      <c r="G39" s="7">
        <f t="shared" si="4"/>
        <v>4.9323274013060736</v>
      </c>
      <c r="H39" s="7">
        <f t="shared" si="5"/>
        <v>-4.9494363653827955</v>
      </c>
    </row>
    <row r="40" spans="1:8">
      <c r="A40">
        <f t="shared" si="6"/>
        <v>54</v>
      </c>
      <c r="B40" s="7">
        <f t="shared" si="9"/>
        <v>24.853686259954472</v>
      </c>
      <c r="C40" s="7">
        <f t="shared" si="7"/>
        <v>15.264550271379886</v>
      </c>
      <c r="D40" s="7">
        <f t="shared" si="2"/>
        <v>7.6247939374859053</v>
      </c>
      <c r="E40" s="7">
        <f t="shared" si="3"/>
        <v>-7.6322751356899428</v>
      </c>
      <c r="F40" s="7">
        <f t="shared" si="8"/>
        <v>9.88176376668887</v>
      </c>
      <c r="G40" s="7">
        <f t="shared" si="4"/>
        <v>4.9263810718356176</v>
      </c>
      <c r="H40" s="7">
        <f t="shared" si="5"/>
        <v>-4.940881883344435</v>
      </c>
    </row>
    <row r="41" spans="1:8">
      <c r="A41">
        <f t="shared" si="6"/>
        <v>56</v>
      </c>
      <c r="B41" s="7">
        <f t="shared" si="9"/>
        <v>24.875668120655714</v>
      </c>
      <c r="C41" s="7">
        <f t="shared" si="7"/>
        <v>15.257069073175847</v>
      </c>
      <c r="D41" s="7">
        <f t="shared" si="2"/>
        <v>7.6221850883898359</v>
      </c>
      <c r="E41" s="7">
        <f t="shared" si="3"/>
        <v>-7.6285345365879236</v>
      </c>
      <c r="F41" s="7">
        <f t="shared" si="8"/>
        <v>9.8672629551800526</v>
      </c>
      <c r="G41" s="7">
        <f t="shared" si="4"/>
        <v>4.9213327416188708</v>
      </c>
      <c r="H41" s="7">
        <f t="shared" si="5"/>
        <v>-4.9336314775900263</v>
      </c>
    </row>
    <row r="42" spans="1:8">
      <c r="A42">
        <f t="shared" si="6"/>
        <v>58</v>
      </c>
      <c r="B42" s="7">
        <f t="shared" si="9"/>
        <v>24.894316230319149</v>
      </c>
      <c r="C42" s="7">
        <f t="shared" si="7"/>
        <v>15.250719624977759</v>
      </c>
      <c r="D42" s="7">
        <f t="shared" si="2"/>
        <v>7.6199683075355775</v>
      </c>
      <c r="E42" s="7">
        <f t="shared" si="3"/>
        <v>-7.6253598124888793</v>
      </c>
      <c r="F42" s="7">
        <f t="shared" si="8"/>
        <v>9.8549642192088971</v>
      </c>
      <c r="G42" s="7">
        <f t="shared" si="4"/>
        <v>4.9170449511518894</v>
      </c>
      <c r="H42" s="7">
        <f t="shared" si="5"/>
        <v>-4.9274821096044485</v>
      </c>
    </row>
    <row r="43" spans="1:8">
      <c r="A43">
        <f t="shared" si="6"/>
        <v>60</v>
      </c>
      <c r="B43" s="7">
        <f t="shared" si="9"/>
        <v>24.910144856472105</v>
      </c>
      <c r="C43" s="7">
        <f t="shared" si="7"/>
        <v>15.245328120024455</v>
      </c>
      <c r="D43" s="7">
        <f t="shared" si="2"/>
        <v>7.6180841051075356</v>
      </c>
      <c r="E43" s="7">
        <f t="shared" si="3"/>
        <v>-7.6226640600122275</v>
      </c>
      <c r="F43" s="7">
        <f t="shared" si="8"/>
        <v>9.844527060756338</v>
      </c>
      <c r="G43" s="7">
        <f t="shared" si="4"/>
        <v>4.913401791000811</v>
      </c>
      <c r="H43" s="7">
        <f t="shared" si="5"/>
        <v>-4.922263530378169</v>
      </c>
    </row>
    <row r="44" spans="1:8">
      <c r="A44">
        <f t="shared" si="6"/>
        <v>62</v>
      </c>
      <c r="B44" s="7">
        <f t="shared" si="9"/>
        <v>24.923586532127707</v>
      </c>
      <c r="C44" s="7">
        <f t="shared" si="7"/>
        <v>15.240748165119765</v>
      </c>
      <c r="D44" s="7">
        <f t="shared" si="2"/>
        <v>7.616482174686424</v>
      </c>
      <c r="E44" s="7">
        <f t="shared" si="3"/>
        <v>-7.6203740825598825</v>
      </c>
      <c r="F44" s="7">
        <f t="shared" si="8"/>
        <v>9.8356653213789809</v>
      </c>
      <c r="G44" s="7">
        <f t="shared" si="4"/>
        <v>4.9103053840228377</v>
      </c>
      <c r="H44" s="7">
        <f t="shared" si="5"/>
        <v>-4.9178326606894904</v>
      </c>
    </row>
    <row r="45" spans="1:8">
      <c r="A45">
        <f t="shared" si="6"/>
        <v>64</v>
      </c>
      <c r="B45" s="7">
        <f t="shared" si="9"/>
        <v>24.935005707354591</v>
      </c>
      <c r="C45" s="7">
        <f t="shared" si="7"/>
        <v>15.236856257246307</v>
      </c>
      <c r="D45" s="7">
        <f t="shared" ref="D45:D62" si="10">uA*C45*dt*B45/(B45+KA)</f>
        <v>7.6151199325123509</v>
      </c>
      <c r="E45" s="7">
        <f t="shared" ref="E45:E62" si="11">-C45*mortality*dt</f>
        <v>-7.6184281286231537</v>
      </c>
      <c r="F45" s="7">
        <f t="shared" si="8"/>
        <v>9.828138044712329</v>
      </c>
      <c r="G45" s="7">
        <f t="shared" ref="G45:G62" si="12">uB*F45*dt*B45/(B45+KB)</f>
        <v>4.9076729794280727</v>
      </c>
      <c r="H45" s="7">
        <f t="shared" ref="H45:H62" si="13">-F45*mortality*dt</f>
        <v>-4.9140690223561645</v>
      </c>
    </row>
    <row r="46" spans="1:8">
      <c r="A46">
        <f t="shared" ref="A46:A62" si="14">A45+dt</f>
        <v>66</v>
      </c>
      <c r="B46" s="7">
        <f t="shared" si="9"/>
        <v>24.944709941736875</v>
      </c>
      <c r="C46" s="7">
        <f t="shared" ref="C46:C62" si="15">C45+D45+E45</f>
        <v>15.233548061135505</v>
      </c>
      <c r="D46" s="7">
        <f t="shared" si="10"/>
        <v>7.6139613008352116</v>
      </c>
      <c r="E46" s="7">
        <f t="shared" si="11"/>
        <v>-7.6167740305677523</v>
      </c>
      <c r="F46" s="7">
        <f t="shared" ref="F46:F62" si="16">F45+G45+H45</f>
        <v>9.8217420017842372</v>
      </c>
      <c r="G46" s="7">
        <f t="shared" si="12"/>
        <v>4.9054345423747145</v>
      </c>
      <c r="H46" s="7">
        <f t="shared" si="13"/>
        <v>-4.9108710008921186</v>
      </c>
    </row>
    <row r="47" spans="1:8">
      <c r="A47">
        <f t="shared" si="14"/>
        <v>68</v>
      </c>
      <c r="B47" s="7">
        <f t="shared" si="9"/>
        <v>24.952959127658513</v>
      </c>
      <c r="C47" s="7">
        <f t="shared" si="15"/>
        <v>15.230735331402963</v>
      </c>
      <c r="D47" s="7">
        <f t="shared" si="10"/>
        <v>7.6129756914282947</v>
      </c>
      <c r="E47" s="7">
        <f t="shared" si="11"/>
        <v>-7.6153676657014815</v>
      </c>
      <c r="F47" s="7">
        <f t="shared" si="16"/>
        <v>9.8163055432668322</v>
      </c>
      <c r="G47" s="7">
        <f t="shared" si="12"/>
        <v>4.9035307473931118</v>
      </c>
      <c r="H47" s="7">
        <f t="shared" si="13"/>
        <v>-4.9081527716334161</v>
      </c>
    </row>
    <row r="48" spans="1:8">
      <c r="A48">
        <f t="shared" si="14"/>
        <v>70</v>
      </c>
      <c r="B48" s="7">
        <f t="shared" si="9"/>
        <v>24.959973125007849</v>
      </c>
      <c r="C48" s="7">
        <f t="shared" si="15"/>
        <v>15.228343357129777</v>
      </c>
      <c r="D48" s="7">
        <f t="shared" si="10"/>
        <v>7.6121371540566383</v>
      </c>
      <c r="E48" s="7">
        <f t="shared" si="11"/>
        <v>-7.6141716785648885</v>
      </c>
      <c r="F48" s="7">
        <f t="shared" si="16"/>
        <v>9.8116835190265288</v>
      </c>
      <c r="G48" s="7">
        <f t="shared" si="12"/>
        <v>4.9019113027384389</v>
      </c>
      <c r="H48" s="7">
        <f t="shared" si="13"/>
        <v>-4.9058417595132644</v>
      </c>
    </row>
    <row r="49" spans="1:8">
      <c r="A49">
        <f t="shared" si="14"/>
        <v>72</v>
      </c>
      <c r="B49" s="7">
        <f t="shared" si="9"/>
        <v>24.965938105708844</v>
      </c>
      <c r="C49" s="7">
        <f t="shared" si="15"/>
        <v>15.226308832621525</v>
      </c>
      <c r="D49" s="7">
        <f t="shared" si="10"/>
        <v>7.6114236614781525</v>
      </c>
      <c r="E49" s="7">
        <f t="shared" si="11"/>
        <v>-7.6131544163107625</v>
      </c>
      <c r="F49" s="7">
        <f t="shared" si="16"/>
        <v>9.8077530622517024</v>
      </c>
      <c r="G49" s="7">
        <f t="shared" si="12"/>
        <v>4.9005335472782008</v>
      </c>
      <c r="H49" s="7">
        <f t="shared" si="13"/>
        <v>-4.9038765311258512</v>
      </c>
    </row>
    <row r="50" spans="1:8">
      <c r="A50">
        <f t="shared" si="14"/>
        <v>74</v>
      </c>
      <c r="B50" s="7">
        <f t="shared" si="9"/>
        <v>24.971011844098069</v>
      </c>
      <c r="C50" s="7">
        <f t="shared" si="15"/>
        <v>15.224578077788912</v>
      </c>
      <c r="D50" s="7">
        <f t="shared" si="10"/>
        <v>7.610816507886307</v>
      </c>
      <c r="E50" s="7">
        <f t="shared" si="11"/>
        <v>-7.6122890388944562</v>
      </c>
      <c r="F50" s="7">
        <f t="shared" si="16"/>
        <v>9.804410078404052</v>
      </c>
      <c r="G50" s="7">
        <f t="shared" si="12"/>
        <v>4.8993612728123637</v>
      </c>
      <c r="H50" s="7">
        <f t="shared" si="13"/>
        <v>-4.902205039202026</v>
      </c>
    </row>
    <row r="51" spans="1:8">
      <c r="A51">
        <f t="shared" si="14"/>
        <v>76</v>
      </c>
      <c r="B51" s="7">
        <f t="shared" si="9"/>
        <v>24.97532814135036</v>
      </c>
      <c r="C51" s="7">
        <f t="shared" si="15"/>
        <v>15.223105546780761</v>
      </c>
      <c r="D51" s="7">
        <f t="shared" si="10"/>
        <v>7.610299801925021</v>
      </c>
      <c r="E51" s="7">
        <f t="shared" si="11"/>
        <v>-7.6115527733903807</v>
      </c>
      <c r="F51" s="7">
        <f t="shared" si="16"/>
        <v>9.8015663120143905</v>
      </c>
      <c r="G51" s="7">
        <f t="shared" si="12"/>
        <v>4.898363733588285</v>
      </c>
      <c r="H51" s="7">
        <f t="shared" si="13"/>
        <v>-4.9007831560071953</v>
      </c>
    </row>
    <row r="52" spans="1:8">
      <c r="A52">
        <f t="shared" si="14"/>
        <v>78</v>
      </c>
      <c r="B52" s="7">
        <f t="shared" si="9"/>
        <v>24.979000535161873</v>
      </c>
      <c r="C52" s="7">
        <f t="shared" si="15"/>
        <v>15.221852575315401</v>
      </c>
      <c r="D52" s="7">
        <f t="shared" si="10"/>
        <v>7.6098600387760822</v>
      </c>
      <c r="E52" s="7">
        <f t="shared" si="11"/>
        <v>-7.6109262876577004</v>
      </c>
      <c r="F52" s="7">
        <f t="shared" si="16"/>
        <v>9.7991468895954803</v>
      </c>
      <c r="G52" s="7">
        <f t="shared" si="12"/>
        <v>4.8975148117883931</v>
      </c>
      <c r="H52" s="7">
        <f t="shared" si="13"/>
        <v>-4.8995734447977402</v>
      </c>
    </row>
    <row r="53" spans="1:8">
      <c r="A53">
        <f t="shared" si="14"/>
        <v>80</v>
      </c>
      <c r="B53" s="7">
        <f t="shared" si="9"/>
        <v>24.982125417016459</v>
      </c>
      <c r="C53" s="7">
        <f t="shared" si="15"/>
        <v>15.220786326433782</v>
      </c>
      <c r="D53" s="7">
        <f t="shared" si="10"/>
        <v>7.6094857385280719</v>
      </c>
      <c r="E53" s="7">
        <f t="shared" si="11"/>
        <v>-7.6103931632168909</v>
      </c>
      <c r="F53" s="7">
        <f t="shared" si="16"/>
        <v>9.7970882565861341</v>
      </c>
      <c r="G53" s="7">
        <f t="shared" si="12"/>
        <v>4.8967923133634459</v>
      </c>
      <c r="H53" s="7">
        <f t="shared" si="13"/>
        <v>-4.8985441282930671</v>
      </c>
    </row>
    <row r="54" spans="1:8">
      <c r="A54">
        <f t="shared" si="14"/>
        <v>82</v>
      </c>
      <c r="B54" s="7">
        <f t="shared" si="9"/>
        <v>24.984784656616711</v>
      </c>
      <c r="C54" s="7">
        <f t="shared" si="15"/>
        <v>15.219878901744963</v>
      </c>
      <c r="D54" s="7">
        <f t="shared" si="10"/>
        <v>7.6091671402276182</v>
      </c>
      <c r="E54" s="7">
        <f t="shared" si="11"/>
        <v>-7.6099394508724814</v>
      </c>
      <c r="F54" s="7">
        <f t="shared" si="16"/>
        <v>9.795336441656513</v>
      </c>
      <c r="G54" s="7">
        <f t="shared" si="12"/>
        <v>4.8961773730779008</v>
      </c>
      <c r="H54" s="7">
        <f t="shared" si="13"/>
        <v>-4.8976682208282565</v>
      </c>
    </row>
    <row r="55" spans="1:8">
      <c r="A55">
        <f t="shared" si="14"/>
        <v>84</v>
      </c>
      <c r="B55" s="7">
        <f t="shared" si="9"/>
        <v>24.987047815002835</v>
      </c>
      <c r="C55" s="7">
        <f t="shared" si="15"/>
        <v>15.2191065911001</v>
      </c>
      <c r="D55" s="7">
        <f t="shared" si="10"/>
        <v>7.6088959427980356</v>
      </c>
      <c r="E55" s="7">
        <f t="shared" si="11"/>
        <v>-7.6095532955500502</v>
      </c>
      <c r="F55" s="7">
        <f t="shared" si="16"/>
        <v>9.7938455939061573</v>
      </c>
      <c r="G55" s="7">
        <f t="shared" si="12"/>
        <v>4.8956539512669375</v>
      </c>
      <c r="H55" s="7">
        <f t="shared" si="13"/>
        <v>-4.8969227969530786</v>
      </c>
    </row>
    <row r="56" spans="1:8">
      <c r="A56">
        <f t="shared" si="14"/>
        <v>86</v>
      </c>
      <c r="B56" s="7">
        <f t="shared" si="9"/>
        <v>24.988974013436447</v>
      </c>
      <c r="C56" s="7">
        <f t="shared" si="15"/>
        <v>15.218449238348086</v>
      </c>
      <c r="D56" s="7">
        <f t="shared" si="10"/>
        <v>7.6086650854709381</v>
      </c>
      <c r="E56" s="7">
        <f t="shared" si="11"/>
        <v>-7.6092246191740429</v>
      </c>
      <c r="F56" s="7">
        <f t="shared" si="16"/>
        <v>9.7925767482200179</v>
      </c>
      <c r="G56" s="7">
        <f t="shared" si="12"/>
        <v>4.8952084077596352</v>
      </c>
      <c r="H56" s="7">
        <f t="shared" si="13"/>
        <v>-4.8962883741100089</v>
      </c>
    </row>
    <row r="57" spans="1:8">
      <c r="A57">
        <f t="shared" si="14"/>
        <v>88</v>
      </c>
      <c r="B57" s="7">
        <f t="shared" si="9"/>
        <v>24.990613513487649</v>
      </c>
      <c r="C57" s="7">
        <f t="shared" si="15"/>
        <v>15.217889704644982</v>
      </c>
      <c r="D57" s="7">
        <f t="shared" si="10"/>
        <v>7.6084685615777383</v>
      </c>
      <c r="E57" s="7">
        <f t="shared" si="11"/>
        <v>-7.608944852322491</v>
      </c>
      <c r="F57" s="7">
        <f t="shared" si="16"/>
        <v>9.791496781869645</v>
      </c>
      <c r="G57" s="7">
        <f t="shared" si="12"/>
        <v>4.8948291408394633</v>
      </c>
      <c r="H57" s="7">
        <f t="shared" si="13"/>
        <v>-4.8957483909348225</v>
      </c>
    </row>
    <row r="58" spans="1:8">
      <c r="A58">
        <f t="shared" si="14"/>
        <v>90</v>
      </c>
      <c r="B58" s="7">
        <f t="shared" si="9"/>
        <v>24.992009054326623</v>
      </c>
      <c r="C58" s="7">
        <f t="shared" si="15"/>
        <v>15.217413413900228</v>
      </c>
      <c r="D58" s="7">
        <f t="shared" si="10"/>
        <v>7.6083012605405065</v>
      </c>
      <c r="E58" s="7">
        <f t="shared" si="11"/>
        <v>-7.6087067069501142</v>
      </c>
      <c r="F58" s="7">
        <f t="shared" si="16"/>
        <v>9.7905775317742858</v>
      </c>
      <c r="G58" s="7">
        <f t="shared" si="12"/>
        <v>4.8945062810996003</v>
      </c>
      <c r="H58" s="7">
        <f t="shared" si="13"/>
        <v>-4.8952887658871429</v>
      </c>
    </row>
    <row r="59" spans="1:8">
      <c r="A59">
        <f t="shared" si="14"/>
        <v>92</v>
      </c>
      <c r="B59" s="7">
        <f t="shared" si="9"/>
        <v>24.993196985523205</v>
      </c>
      <c r="C59" s="7">
        <f t="shared" si="15"/>
        <v>15.217007967490622</v>
      </c>
      <c r="D59" s="7">
        <f t="shared" si="10"/>
        <v>7.6081588337249695</v>
      </c>
      <c r="E59" s="7">
        <f t="shared" si="11"/>
        <v>-7.6085039837453108</v>
      </c>
      <c r="F59" s="7">
        <f t="shared" si="16"/>
        <v>9.7897950469867432</v>
      </c>
      <c r="G59" s="7">
        <f t="shared" si="12"/>
        <v>4.8942314316904332</v>
      </c>
      <c r="H59" s="7">
        <f t="shared" si="13"/>
        <v>-4.8948975234933716</v>
      </c>
    </row>
    <row r="60" spans="1:8">
      <c r="A60">
        <f t="shared" si="14"/>
        <v>94</v>
      </c>
      <c r="B60" s="7">
        <f t="shared" si="9"/>
        <v>24.994208227346199</v>
      </c>
      <c r="C60" s="7">
        <f t="shared" si="15"/>
        <v>15.216662817470279</v>
      </c>
      <c r="D60" s="7">
        <f t="shared" si="10"/>
        <v>7.608037580503634</v>
      </c>
      <c r="E60" s="7">
        <f t="shared" si="11"/>
        <v>-7.6083314087351397</v>
      </c>
      <c r="F60" s="7">
        <f t="shared" si="16"/>
        <v>9.7891289551838039</v>
      </c>
      <c r="G60" s="7">
        <f t="shared" si="12"/>
        <v>4.8939974478158792</v>
      </c>
      <c r="H60" s="7">
        <f t="shared" si="13"/>
        <v>-4.8945644775919019</v>
      </c>
    </row>
    <row r="61" spans="1:8">
      <c r="A61">
        <f t="shared" si="14"/>
        <v>96</v>
      </c>
      <c r="B61" s="7">
        <f t="shared" si="9"/>
        <v>24.995069085353585</v>
      </c>
      <c r="C61" s="7">
        <f t="shared" si="15"/>
        <v>15.216368989238774</v>
      </c>
      <c r="D61" s="7">
        <f t="shared" si="10"/>
        <v>7.6079343514491846</v>
      </c>
      <c r="E61" s="7">
        <f t="shared" si="11"/>
        <v>-7.6081844946193868</v>
      </c>
      <c r="F61" s="7">
        <f t="shared" si="16"/>
        <v>9.7885619254077803</v>
      </c>
      <c r="G61" s="7">
        <f t="shared" si="12"/>
        <v>4.8937982494658812</v>
      </c>
      <c r="H61" s="7">
        <f t="shared" si="13"/>
        <v>-4.8942809627038901</v>
      </c>
    </row>
    <row r="62" spans="1:8">
      <c r="A62">
        <f t="shared" si="14"/>
        <v>98</v>
      </c>
      <c r="B62" s="7">
        <f t="shared" si="9"/>
        <v>24.995801941761727</v>
      </c>
      <c r="C62" s="7">
        <f t="shared" si="15"/>
        <v>15.216118846068571</v>
      </c>
      <c r="D62" s="7">
        <f t="shared" si="10"/>
        <v>7.607846466057171</v>
      </c>
      <c r="E62" s="7">
        <f t="shared" si="11"/>
        <v>-7.6080594230342857</v>
      </c>
      <c r="F62" s="7">
        <f t="shared" si="16"/>
        <v>9.7880792121697713</v>
      </c>
      <c r="G62" s="7">
        <f t="shared" si="12"/>
        <v>4.8936286623158329</v>
      </c>
      <c r="H62" s="7">
        <f t="shared" si="13"/>
        <v>-4.8940396060848856</v>
      </c>
    </row>
    <row r="63" spans="1:8">
      <c r="A63">
        <f t="shared" ref="A63:A113" si="17">A62+dt</f>
        <v>100</v>
      </c>
      <c r="B63" s="7">
        <f t="shared" si="9"/>
        <v>24.996425842507858</v>
      </c>
      <c r="C63" s="7">
        <f t="shared" ref="C63:C113" si="18">C62+D62+E62</f>
        <v>15.215905889091458</v>
      </c>
      <c r="D63" s="7">
        <f t="shared" ref="D63:D113" si="19">uA*C63*dt*B63/(B63+KA)</f>
        <v>7.6077716427989186</v>
      </c>
      <c r="E63" s="7">
        <f t="shared" ref="E63:E113" si="20">-C63*mortality*dt</f>
        <v>-7.6079529445457288</v>
      </c>
      <c r="F63" s="7">
        <f t="shared" ref="F63:F113" si="21">F62+G62+H62</f>
        <v>9.7876682684007186</v>
      </c>
      <c r="G63" s="7">
        <f t="shared" ref="G63:G113" si="22">uB*F63*dt*B63/(B63+KB)</f>
        <v>4.8934842825131373</v>
      </c>
      <c r="H63" s="7">
        <f t="shared" ref="H63:H113" si="23">-F63*mortality*dt</f>
        <v>-4.8938341342003593</v>
      </c>
    </row>
    <row r="64" spans="1:8">
      <c r="A64">
        <f t="shared" si="17"/>
        <v>102</v>
      </c>
      <c r="B64" s="7">
        <f t="shared" si="9"/>
        <v>24.996956995941872</v>
      </c>
      <c r="C64" s="7">
        <f t="shared" si="18"/>
        <v>15.215724587344646</v>
      </c>
      <c r="D64" s="7">
        <f t="shared" si="19"/>
        <v>7.6077079396434355</v>
      </c>
      <c r="E64" s="7">
        <f t="shared" si="20"/>
        <v>-7.6078622936723228</v>
      </c>
      <c r="F64" s="7">
        <f t="shared" si="21"/>
        <v>9.7873184167134966</v>
      </c>
      <c r="G64" s="7">
        <f t="shared" si="22"/>
        <v>4.8933613617331764</v>
      </c>
      <c r="H64" s="7">
        <f t="shared" si="23"/>
        <v>-4.8936592083567483</v>
      </c>
    </row>
    <row r="65" spans="1:8">
      <c r="A65">
        <f t="shared" si="17"/>
        <v>104</v>
      </c>
      <c r="B65" s="7">
        <f t="shared" si="9"/>
        <v>24.997409196594322</v>
      </c>
      <c r="C65" s="7">
        <f t="shared" si="18"/>
        <v>15.215570233315759</v>
      </c>
      <c r="D65" s="7">
        <f t="shared" si="19"/>
        <v>7.6076537034717564</v>
      </c>
      <c r="E65" s="7">
        <f t="shared" si="20"/>
        <v>-7.6077851166578796</v>
      </c>
      <c r="F65" s="7">
        <f t="shared" si="21"/>
        <v>9.7870205700899255</v>
      </c>
      <c r="G65" s="7">
        <f t="shared" si="22"/>
        <v>4.8932567094434276</v>
      </c>
      <c r="H65" s="7">
        <f t="shared" si="23"/>
        <v>-4.8935102850449628</v>
      </c>
    </row>
    <row r="66" spans="1:8">
      <c r="A66">
        <f t="shared" si="17"/>
        <v>106</v>
      </c>
      <c r="B66" s="7">
        <f t="shared" si="9"/>
        <v>24.997794185381977</v>
      </c>
      <c r="C66" s="7">
        <f t="shared" si="18"/>
        <v>15.215438820129634</v>
      </c>
      <c r="D66" s="7">
        <f t="shared" si="19"/>
        <v>7.607607527047147</v>
      </c>
      <c r="E66" s="7">
        <f t="shared" si="20"/>
        <v>-7.6077194100648171</v>
      </c>
      <c r="F66" s="7">
        <f t="shared" si="21"/>
        <v>9.7867669944883904</v>
      </c>
      <c r="G66" s="7">
        <f t="shared" si="22"/>
        <v>4.8931676097830445</v>
      </c>
      <c r="H66" s="7">
        <f t="shared" si="23"/>
        <v>-4.8933834972441952</v>
      </c>
    </row>
    <row r="67" spans="1:8">
      <c r="A67">
        <f t="shared" si="17"/>
        <v>108</v>
      </c>
      <c r="B67" s="7">
        <f t="shared" si="9"/>
        <v>24.998121955860796</v>
      </c>
      <c r="C67" s="7">
        <f t="shared" si="18"/>
        <v>15.215326937111964</v>
      </c>
      <c r="D67" s="7">
        <f t="shared" si="19"/>
        <v>7.6075682124075383</v>
      </c>
      <c r="E67" s="7">
        <f t="shared" si="20"/>
        <v>-7.6076634685559821</v>
      </c>
      <c r="F67" s="7">
        <f t="shared" si="21"/>
        <v>9.7865511070272397</v>
      </c>
      <c r="G67" s="7">
        <f t="shared" si="22"/>
        <v>4.893091750860334</v>
      </c>
      <c r="H67" s="7">
        <f t="shared" si="23"/>
        <v>-4.8932755535136199</v>
      </c>
    </row>
    <row r="68" spans="1:8">
      <c r="A68">
        <f t="shared" si="17"/>
        <v>110</v>
      </c>
      <c r="B68" s="7">
        <f t="shared" si="9"/>
        <v>24.998401014662527</v>
      </c>
      <c r="C68" s="7">
        <f t="shared" si="18"/>
        <v>15.215231680963521</v>
      </c>
      <c r="D68" s="7">
        <f t="shared" si="19"/>
        <v>7.6075347397179165</v>
      </c>
      <c r="E68" s="7">
        <f t="shared" si="20"/>
        <v>-7.6076158404817606</v>
      </c>
      <c r="F68" s="7">
        <f t="shared" si="21"/>
        <v>9.7863673043739539</v>
      </c>
      <c r="G68" s="7">
        <f t="shared" si="22"/>
        <v>4.8930271646042813</v>
      </c>
      <c r="H68" s="7">
        <f t="shared" si="23"/>
        <v>-4.8931836521869769</v>
      </c>
    </row>
    <row r="69" spans="1:8">
      <c r="A69">
        <f t="shared" si="17"/>
        <v>112</v>
      </c>
      <c r="B69" s="7">
        <f t="shared" si="9"/>
        <v>24.998638603009066</v>
      </c>
      <c r="C69" s="7">
        <f t="shared" si="18"/>
        <v>15.21515058019968</v>
      </c>
      <c r="D69" s="7">
        <f t="shared" si="19"/>
        <v>7.6075062407656668</v>
      </c>
      <c r="E69" s="7">
        <f t="shared" si="20"/>
        <v>-7.6075752900998399</v>
      </c>
      <c r="F69" s="7">
        <f t="shared" si="21"/>
        <v>9.7862108167912574</v>
      </c>
      <c r="G69" s="7">
        <f t="shared" si="22"/>
        <v>4.8929721755883877</v>
      </c>
      <c r="H69" s="7">
        <f t="shared" si="23"/>
        <v>-4.8931054083956287</v>
      </c>
    </row>
    <row r="70" spans="1:8">
      <c r="A70">
        <f t="shared" si="17"/>
        <v>114</v>
      </c>
      <c r="B70" s="7">
        <f t="shared" si="9"/>
        <v>24.998840885150479</v>
      </c>
      <c r="C70" s="7">
        <f t="shared" si="18"/>
        <v>15.215081530865506</v>
      </c>
      <c r="D70" s="7">
        <f t="shared" si="19"/>
        <v>7.6074819764048476</v>
      </c>
      <c r="E70" s="7">
        <f t="shared" si="20"/>
        <v>-7.6075407654327529</v>
      </c>
      <c r="F70" s="7">
        <f t="shared" si="21"/>
        <v>9.7860775839840155</v>
      </c>
      <c r="G70" s="7">
        <f t="shared" si="22"/>
        <v>4.8929253574838736</v>
      </c>
      <c r="H70" s="7">
        <f t="shared" si="23"/>
        <v>-4.8930387919920078</v>
      </c>
    </row>
    <row r="71" spans="1:8">
      <c r="A71">
        <f t="shared" si="17"/>
        <v>116</v>
      </c>
      <c r="B71" s="7">
        <f t="shared" si="9"/>
        <v>24.999013108686519</v>
      </c>
      <c r="C71" s="7">
        <f t="shared" si="18"/>
        <v>15.215022741837601</v>
      </c>
      <c r="D71" s="7">
        <f t="shared" si="19"/>
        <v>7.6074613173596246</v>
      </c>
      <c r="E71" s="7">
        <f t="shared" si="20"/>
        <v>-7.6075113709188003</v>
      </c>
      <c r="F71" s="7">
        <f t="shared" si="21"/>
        <v>9.7859641494758804</v>
      </c>
      <c r="G71" s="7">
        <f t="shared" si="22"/>
        <v>4.8928854960015542</v>
      </c>
      <c r="H71" s="7">
        <f t="shared" si="23"/>
        <v>-4.8929820747379402</v>
      </c>
    </row>
    <row r="72" spans="1:8">
      <c r="A72">
        <f t="shared" si="17"/>
        <v>118</v>
      </c>
      <c r="B72" s="7">
        <f t="shared" si="9"/>
        <v>24.99915974098208</v>
      </c>
      <c r="C72" s="7">
        <f t="shared" si="18"/>
        <v>15.214972688278426</v>
      </c>
      <c r="D72" s="7">
        <f t="shared" si="19"/>
        <v>7.6074437278855598</v>
      </c>
      <c r="E72" s="7">
        <f t="shared" si="20"/>
        <v>-7.6074863441392129</v>
      </c>
      <c r="F72" s="7">
        <f t="shared" si="21"/>
        <v>9.7858675707394944</v>
      </c>
      <c r="G72" s="7">
        <f t="shared" si="22"/>
        <v>4.8928515573531453</v>
      </c>
      <c r="H72" s="7">
        <f t="shared" si="23"/>
        <v>-4.8929337853697472</v>
      </c>
    </row>
    <row r="73" spans="1:8">
      <c r="A73">
        <f t="shared" si="17"/>
        <v>120</v>
      </c>
      <c r="B73" s="7">
        <f t="shared" si="9"/>
        <v>24.999284585252333</v>
      </c>
      <c r="C73" s="7">
        <f t="shared" si="18"/>
        <v>15.214930072024773</v>
      </c>
      <c r="D73" s="7">
        <f t="shared" si="19"/>
        <v>7.6074287518625843</v>
      </c>
      <c r="E73" s="7">
        <f t="shared" si="20"/>
        <v>-7.6074650360123863</v>
      </c>
      <c r="F73" s="7">
        <f t="shared" si="21"/>
        <v>9.7857853427228925</v>
      </c>
      <c r="G73" s="7">
        <f t="shared" si="22"/>
        <v>4.8928226614082062</v>
      </c>
      <c r="H73" s="7">
        <f t="shared" si="23"/>
        <v>-4.8928926713614462</v>
      </c>
    </row>
    <row r="74" spans="1:8">
      <c r="A74">
        <f t="shared" si="17"/>
        <v>122</v>
      </c>
      <c r="B74" s="7">
        <f t="shared" si="9"/>
        <v>24.999390879355374</v>
      </c>
      <c r="C74" s="7">
        <f t="shared" si="18"/>
        <v>15.214893787874971</v>
      </c>
      <c r="D74" s="7">
        <f t="shared" si="19"/>
        <v>7.6074160009571932</v>
      </c>
      <c r="E74" s="7">
        <f t="shared" si="20"/>
        <v>-7.6074468939374853</v>
      </c>
      <c r="F74" s="7">
        <f t="shared" si="21"/>
        <v>9.7857153327696533</v>
      </c>
      <c r="G74" s="7">
        <f t="shared" si="22"/>
        <v>4.8927980588463464</v>
      </c>
      <c r="H74" s="7">
        <f t="shared" si="23"/>
        <v>-4.8928576663848267</v>
      </c>
    </row>
    <row r="75" spans="1:8">
      <c r="A75">
        <f t="shared" si="17"/>
        <v>124</v>
      </c>
      <c r="B75" s="7">
        <f t="shared" si="9"/>
        <v>24.999481379874148</v>
      </c>
      <c r="C75" s="7">
        <f t="shared" si="18"/>
        <v>15.214862894894679</v>
      </c>
      <c r="D75" s="7">
        <f t="shared" si="19"/>
        <v>7.6074051445456012</v>
      </c>
      <c r="E75" s="7">
        <f t="shared" si="20"/>
        <v>-7.6074314474473397</v>
      </c>
      <c r="F75" s="7">
        <f t="shared" si="21"/>
        <v>9.7856557252311731</v>
      </c>
      <c r="G75" s="7">
        <f t="shared" si="22"/>
        <v>4.8927771117091403</v>
      </c>
      <c r="H75" s="7">
        <f t="shared" si="23"/>
        <v>-4.8928278626155866</v>
      </c>
    </row>
    <row r="76" spans="1:8">
      <c r="A76">
        <f t="shared" si="17"/>
        <v>126</v>
      </c>
      <c r="B76" s="7">
        <f t="shared" si="9"/>
        <v>24.999558433682331</v>
      </c>
      <c r="C76" s="7">
        <f t="shared" si="18"/>
        <v>15.214836591992942</v>
      </c>
      <c r="D76" s="7">
        <f t="shared" si="19"/>
        <v>7.607395901135618</v>
      </c>
      <c r="E76" s="7">
        <f t="shared" si="20"/>
        <v>-7.6074182959964709</v>
      </c>
      <c r="F76" s="7">
        <f t="shared" si="21"/>
        <v>9.7856049743247269</v>
      </c>
      <c r="G76" s="7">
        <f t="shared" si="22"/>
        <v>4.8927592768452124</v>
      </c>
      <c r="H76" s="7">
        <f t="shared" si="23"/>
        <v>-4.8928024871623634</v>
      </c>
    </row>
    <row r="77" spans="1:8">
      <c r="A77">
        <f t="shared" si="17"/>
        <v>128</v>
      </c>
      <c r="B77" s="7">
        <f t="shared" si="9"/>
        <v>24.999624038860336</v>
      </c>
      <c r="C77" s="7">
        <f t="shared" si="18"/>
        <v>15.214814197132089</v>
      </c>
      <c r="D77" s="7">
        <f t="shared" si="19"/>
        <v>7.6073880310641373</v>
      </c>
      <c r="E77" s="7">
        <f t="shared" si="20"/>
        <v>-7.6074070985660445</v>
      </c>
      <c r="F77" s="7">
        <f t="shared" si="21"/>
        <v>9.7855617640075749</v>
      </c>
      <c r="G77" s="7">
        <f t="shared" si="22"/>
        <v>4.8927440918176233</v>
      </c>
      <c r="H77" s="7">
        <f t="shared" si="23"/>
        <v>-4.8927808820037875</v>
      </c>
    </row>
    <row r="78" spans="1:8">
      <c r="A78">
        <f t="shared" si="17"/>
        <v>130</v>
      </c>
      <c r="B78" s="7">
        <f t="shared" si="9"/>
        <v>24.999679896548407</v>
      </c>
      <c r="C78" s="7">
        <f t="shared" si="18"/>
        <v>15.214795129630181</v>
      </c>
      <c r="D78" s="7">
        <f t="shared" si="19"/>
        <v>7.6073813302804112</v>
      </c>
      <c r="E78" s="7">
        <f t="shared" si="20"/>
        <v>-7.6073975648150904</v>
      </c>
      <c r="F78" s="7">
        <f t="shared" si="21"/>
        <v>9.7855249738214098</v>
      </c>
      <c r="G78" s="7">
        <f t="shared" si="22"/>
        <v>4.8927311629069692</v>
      </c>
      <c r="H78" s="7">
        <f t="shared" si="23"/>
        <v>-4.8927624869107049</v>
      </c>
    </row>
    <row r="79" spans="1:8">
      <c r="A79">
        <f t="shared" si="17"/>
        <v>132</v>
      </c>
      <c r="B79" s="7">
        <f t="shared" ref="B79:B113" si="24">IF((B78-D78-G78+dt*mortality*(R0-B78))&lt;0,0,B78-D78-G78+dt*mortality*(R0-B78))</f>
        <v>24.999727455086823</v>
      </c>
      <c r="C79" s="7">
        <f t="shared" si="18"/>
        <v>15.214778895095503</v>
      </c>
      <c r="D79" s="7">
        <f t="shared" si="19"/>
        <v>7.6073756250535318</v>
      </c>
      <c r="E79" s="7">
        <f t="shared" si="20"/>
        <v>-7.6073894475477513</v>
      </c>
      <c r="F79" s="7">
        <f t="shared" si="21"/>
        <v>9.7854936498176741</v>
      </c>
      <c r="G79" s="7">
        <f t="shared" si="22"/>
        <v>4.8927201548982895</v>
      </c>
      <c r="H79" s="7">
        <f t="shared" si="23"/>
        <v>-4.8927468249088371</v>
      </c>
    </row>
    <row r="80" spans="1:8">
      <c r="A80">
        <f t="shared" si="17"/>
        <v>134</v>
      </c>
      <c r="B80" s="7">
        <f t="shared" si="24"/>
        <v>24.999767947591593</v>
      </c>
      <c r="C80" s="7">
        <f t="shared" si="18"/>
        <v>15.214765072601283</v>
      </c>
      <c r="D80" s="7">
        <f t="shared" si="19"/>
        <v>7.60737076746668</v>
      </c>
      <c r="E80" s="7">
        <f t="shared" si="20"/>
        <v>-7.6073825363006415</v>
      </c>
      <c r="F80" s="7">
        <f t="shared" si="21"/>
        <v>9.7854669798071257</v>
      </c>
      <c r="G80" s="7">
        <f t="shared" si="22"/>
        <v>4.8927107823863762</v>
      </c>
      <c r="H80" s="7">
        <f t="shared" si="23"/>
        <v>-4.8927334899035628</v>
      </c>
    </row>
    <row r="81" spans="1:8">
      <c r="A81">
        <f t="shared" si="17"/>
        <v>136</v>
      </c>
      <c r="B81" s="7">
        <f t="shared" si="24"/>
        <v>24.999802423942739</v>
      </c>
      <c r="C81" s="7">
        <f t="shared" si="18"/>
        <v>15.214753303767324</v>
      </c>
      <c r="D81" s="7">
        <f t="shared" si="19"/>
        <v>7.6073666315811037</v>
      </c>
      <c r="E81" s="7">
        <f t="shared" si="20"/>
        <v>-7.6073766518836621</v>
      </c>
      <c r="F81" s="7">
        <f t="shared" si="21"/>
        <v>9.78544427228994</v>
      </c>
      <c r="G81" s="7">
        <f t="shared" si="22"/>
        <v>4.8927028023735932</v>
      </c>
      <c r="H81" s="7">
        <f t="shared" si="23"/>
        <v>-4.89272213614497</v>
      </c>
    </row>
    <row r="82" spans="1:8">
      <c r="A82">
        <f t="shared" si="17"/>
        <v>138</v>
      </c>
      <c r="B82" s="7">
        <f t="shared" si="24"/>
        <v>24.99983177801667</v>
      </c>
      <c r="C82" s="7">
        <f t="shared" si="18"/>
        <v>15.214743283464767</v>
      </c>
      <c r="D82" s="7">
        <f t="shared" si="19"/>
        <v>7.6073631101702404</v>
      </c>
      <c r="E82" s="7">
        <f t="shared" si="20"/>
        <v>-7.6073716417323833</v>
      </c>
      <c r="F82" s="7">
        <f t="shared" si="21"/>
        <v>9.7854249385185632</v>
      </c>
      <c r="G82" s="7">
        <f t="shared" si="22"/>
        <v>4.8926960079679898</v>
      </c>
      <c r="H82" s="7">
        <f t="shared" si="23"/>
        <v>-4.8927124692592816</v>
      </c>
    </row>
    <row r="83" spans="1:8">
      <c r="A83">
        <f t="shared" si="17"/>
        <v>140</v>
      </c>
      <c r="B83" s="7">
        <f t="shared" si="24"/>
        <v>24.999856770870103</v>
      </c>
      <c r="C83" s="7">
        <f t="shared" si="18"/>
        <v>15.214734751902624</v>
      </c>
      <c r="D83" s="7">
        <f t="shared" si="19"/>
        <v>7.6073601119392302</v>
      </c>
      <c r="E83" s="7">
        <f t="shared" si="20"/>
        <v>-7.6073673759513118</v>
      </c>
      <c r="F83" s="7">
        <f t="shared" si="21"/>
        <v>9.7854084772272714</v>
      </c>
      <c r="G83" s="7">
        <f t="shared" si="22"/>
        <v>4.892690223018068</v>
      </c>
      <c r="H83" s="7">
        <f t="shared" si="23"/>
        <v>-4.8927042386136357</v>
      </c>
    </row>
    <row r="84" spans="1:8">
      <c r="A84">
        <f t="shared" si="17"/>
        <v>142</v>
      </c>
      <c r="B84" s="7">
        <f t="shared" si="24"/>
        <v>24.999878050477754</v>
      </c>
      <c r="C84" s="7">
        <f t="shared" si="18"/>
        <v>15.214727487890542</v>
      </c>
      <c r="D84" s="7">
        <f t="shared" si="19"/>
        <v>7.6073575591576343</v>
      </c>
      <c r="E84" s="7">
        <f t="shared" si="20"/>
        <v>-7.607363743945271</v>
      </c>
      <c r="F84" s="7">
        <f t="shared" si="21"/>
        <v>9.7853944616317037</v>
      </c>
      <c r="G84" s="7">
        <f t="shared" si="22"/>
        <v>4.8926852975449506</v>
      </c>
      <c r="H84" s="7">
        <f t="shared" si="23"/>
        <v>-4.8926972308158518</v>
      </c>
    </row>
    <row r="85" spans="1:8">
      <c r="A85">
        <f t="shared" si="17"/>
        <v>144</v>
      </c>
      <c r="B85" s="7">
        <f t="shared" si="24"/>
        <v>24.999896168536292</v>
      </c>
      <c r="C85" s="7">
        <f t="shared" si="18"/>
        <v>15.214721303102905</v>
      </c>
      <c r="D85" s="7">
        <f t="shared" si="19"/>
        <v>7.6073553856439506</v>
      </c>
      <c r="E85" s="7">
        <f t="shared" si="20"/>
        <v>-7.6073606515514527</v>
      </c>
      <c r="F85" s="7">
        <f t="shared" si="21"/>
        <v>9.7853825283608025</v>
      </c>
      <c r="G85" s="7">
        <f t="shared" si="22"/>
        <v>4.8926811038533931</v>
      </c>
      <c r="H85" s="7">
        <f t="shared" si="23"/>
        <v>-4.8926912641804012</v>
      </c>
    </row>
    <row r="86" spans="1:8">
      <c r="A86">
        <f t="shared" si="17"/>
        <v>146</v>
      </c>
      <c r="B86" s="7">
        <f t="shared" si="24"/>
        <v>24.999911594770801</v>
      </c>
      <c r="C86" s="7">
        <f t="shared" si="18"/>
        <v>15.214716037195402</v>
      </c>
      <c r="D86" s="7">
        <f t="shared" si="19"/>
        <v>7.6073535350496275</v>
      </c>
      <c r="E86" s="7">
        <f t="shared" si="20"/>
        <v>-7.6073580185977008</v>
      </c>
      <c r="F86" s="7">
        <f t="shared" si="21"/>
        <v>9.7853723680337943</v>
      </c>
      <c r="G86" s="7">
        <f t="shared" si="22"/>
        <v>4.8926775332207315</v>
      </c>
      <c r="H86" s="7">
        <f t="shared" si="23"/>
        <v>-4.8926861840168971</v>
      </c>
    </row>
    <row r="87" spans="1:8">
      <c r="A87">
        <f t="shared" si="17"/>
        <v>148</v>
      </c>
      <c r="B87" s="7">
        <f t="shared" si="24"/>
        <v>24.999924729115044</v>
      </c>
      <c r="C87" s="7">
        <f t="shared" si="18"/>
        <v>15.214711553647327</v>
      </c>
      <c r="D87" s="7">
        <f t="shared" si="19"/>
        <v>7.6073519593980752</v>
      </c>
      <c r="E87" s="7">
        <f t="shared" si="20"/>
        <v>-7.6073557768236633</v>
      </c>
      <c r="F87" s="7">
        <f t="shared" si="21"/>
        <v>9.7853637172376278</v>
      </c>
      <c r="G87" s="7">
        <f t="shared" si="22"/>
        <v>4.892674493077859</v>
      </c>
      <c r="H87" s="7">
        <f t="shared" si="23"/>
        <v>-4.8926818586188139</v>
      </c>
    </row>
    <row r="88" spans="1:8">
      <c r="A88">
        <f t="shared" si="17"/>
        <v>150</v>
      </c>
      <c r="B88" s="7">
        <f t="shared" si="24"/>
        <v>24.99993591208159</v>
      </c>
      <c r="C88" s="7">
        <f t="shared" si="18"/>
        <v>15.214707736221737</v>
      </c>
      <c r="D88" s="7">
        <f t="shared" si="19"/>
        <v>7.6073506178407646</v>
      </c>
      <c r="E88" s="7">
        <f t="shared" si="20"/>
        <v>-7.6073538681108683</v>
      </c>
      <c r="F88" s="7">
        <f t="shared" si="21"/>
        <v>9.7853563516966737</v>
      </c>
      <c r="G88" s="7">
        <f t="shared" si="22"/>
        <v>4.8926719046091041</v>
      </c>
      <c r="H88" s="7">
        <f t="shared" si="23"/>
        <v>-4.8926781758483369</v>
      </c>
    </row>
    <row r="89" spans="1:8">
      <c r="A89">
        <f t="shared" si="17"/>
        <v>152</v>
      </c>
      <c r="B89" s="7">
        <f t="shared" si="24"/>
        <v>24.999945433590923</v>
      </c>
      <c r="C89" s="7">
        <f t="shared" si="18"/>
        <v>15.214704485951634</v>
      </c>
      <c r="D89" s="7">
        <f t="shared" si="19"/>
        <v>7.607349475598153</v>
      </c>
      <c r="E89" s="7">
        <f t="shared" si="20"/>
        <v>-7.6073522429758169</v>
      </c>
      <c r="F89" s="7">
        <f t="shared" si="21"/>
        <v>9.7853500804574409</v>
      </c>
      <c r="G89" s="7">
        <f t="shared" si="22"/>
        <v>4.8926697007087387</v>
      </c>
      <c r="H89" s="7">
        <f t="shared" si="23"/>
        <v>-4.8926750402287205</v>
      </c>
    </row>
    <row r="90" spans="1:8">
      <c r="A90">
        <f t="shared" si="17"/>
        <v>154</v>
      </c>
      <c r="B90" s="7">
        <f t="shared" si="24"/>
        <v>24.999953540488569</v>
      </c>
      <c r="C90" s="7">
        <f t="shared" si="18"/>
        <v>15.21470171857397</v>
      </c>
      <c r="D90" s="7">
        <f t="shared" si="19"/>
        <v>7.6073485030579739</v>
      </c>
      <c r="E90" s="7">
        <f t="shared" si="20"/>
        <v>-7.607350859286985</v>
      </c>
      <c r="F90" s="7">
        <f t="shared" si="21"/>
        <v>9.7853447409374592</v>
      </c>
      <c r="G90" s="7">
        <f t="shared" si="22"/>
        <v>4.8926678242411468</v>
      </c>
      <c r="H90" s="7">
        <f t="shared" si="23"/>
        <v>-4.8926723704687296</v>
      </c>
    </row>
    <row r="91" spans="1:8">
      <c r="A91">
        <f t="shared" si="17"/>
        <v>156</v>
      </c>
      <c r="B91" s="7">
        <f t="shared" si="24"/>
        <v>24.999960442945163</v>
      </c>
      <c r="C91" s="7">
        <f t="shared" si="18"/>
        <v>15.214699362344959</v>
      </c>
      <c r="D91" s="7">
        <f t="shared" si="19"/>
        <v>7.6073476750075111</v>
      </c>
      <c r="E91" s="7">
        <f t="shared" si="20"/>
        <v>-7.6073496811724794</v>
      </c>
      <c r="F91" s="7">
        <f t="shared" si="21"/>
        <v>9.7853401947098746</v>
      </c>
      <c r="G91" s="7">
        <f t="shared" si="22"/>
        <v>4.8926662265594878</v>
      </c>
      <c r="H91" s="7">
        <f t="shared" si="23"/>
        <v>-4.8926700973549373</v>
      </c>
    </row>
    <row r="92" spans="1:8">
      <c r="A92">
        <f t="shared" si="17"/>
        <v>158</v>
      </c>
      <c r="B92" s="7">
        <f t="shared" si="24"/>
        <v>24.999966319905582</v>
      </c>
      <c r="C92" s="7">
        <f t="shared" si="18"/>
        <v>15.21469735617999</v>
      </c>
      <c r="D92" s="7">
        <f t="shared" si="19"/>
        <v>7.6073469699799317</v>
      </c>
      <c r="E92" s="7">
        <f t="shared" si="20"/>
        <v>-7.6073486780899948</v>
      </c>
      <c r="F92" s="7">
        <f t="shared" si="21"/>
        <v>9.7853363239144251</v>
      </c>
      <c r="G92" s="7">
        <f t="shared" si="22"/>
        <v>4.8926648662444796</v>
      </c>
      <c r="H92" s="7">
        <f t="shared" si="23"/>
        <v>-4.8926681619572125</v>
      </c>
    </row>
    <row r="93" spans="1:8">
      <c r="A93">
        <f t="shared" si="17"/>
        <v>160</v>
      </c>
      <c r="B93" s="7">
        <f t="shared" si="24"/>
        <v>24.999971323728378</v>
      </c>
      <c r="C93" s="7">
        <f t="shared" si="18"/>
        <v>15.214695648069927</v>
      </c>
      <c r="D93" s="7">
        <f t="shared" si="19"/>
        <v>7.6073463696977557</v>
      </c>
      <c r="E93" s="7">
        <f t="shared" si="20"/>
        <v>-7.6073478240349637</v>
      </c>
      <c r="F93" s="7">
        <f t="shared" si="21"/>
        <v>9.785333028201693</v>
      </c>
      <c r="G93" s="7">
        <f t="shared" si="22"/>
        <v>4.8926637080305593</v>
      </c>
      <c r="H93" s="7">
        <f t="shared" si="23"/>
        <v>-4.8926665141008465</v>
      </c>
    </row>
    <row r="94" spans="1:8">
      <c r="A94">
        <f t="shared" si="17"/>
        <v>162</v>
      </c>
      <c r="B94" s="7">
        <f t="shared" si="24"/>
        <v>24.999975584135875</v>
      </c>
      <c r="C94" s="7">
        <f t="shared" si="18"/>
        <v>15.214694193732718</v>
      </c>
      <c r="D94" s="7">
        <f t="shared" si="19"/>
        <v>7.6073458585989977</v>
      </c>
      <c r="E94" s="7">
        <f t="shared" si="20"/>
        <v>-7.6073470968663592</v>
      </c>
      <c r="F94" s="7">
        <f t="shared" si="21"/>
        <v>9.7853302221314067</v>
      </c>
      <c r="G94" s="7">
        <f t="shared" si="22"/>
        <v>4.8926627218916057</v>
      </c>
      <c r="H94" s="7">
        <f t="shared" si="23"/>
        <v>-4.8926651110657033</v>
      </c>
    </row>
    <row r="95" spans="1:8">
      <c r="A95">
        <f t="shared" si="17"/>
        <v>164</v>
      </c>
      <c r="B95" s="7">
        <f t="shared" si="24"/>
        <v>24.999979211577333</v>
      </c>
      <c r="C95" s="7">
        <f t="shared" si="18"/>
        <v>15.214692955465356</v>
      </c>
      <c r="D95" s="7">
        <f t="shared" si="19"/>
        <v>7.6073454234337206</v>
      </c>
      <c r="E95" s="7">
        <f t="shared" si="20"/>
        <v>-7.607346477732678</v>
      </c>
      <c r="F95" s="7">
        <f t="shared" si="21"/>
        <v>9.785327832957309</v>
      </c>
      <c r="G95" s="7">
        <f t="shared" si="22"/>
        <v>4.8926618822624999</v>
      </c>
      <c r="H95" s="7">
        <f t="shared" si="23"/>
        <v>-4.8926639164786545</v>
      </c>
    </row>
    <row r="96" spans="1:8">
      <c r="A96">
        <f t="shared" si="17"/>
        <v>166</v>
      </c>
      <c r="B96" s="7">
        <f t="shared" si="24"/>
        <v>24.999982300092448</v>
      </c>
      <c r="C96" s="7">
        <f t="shared" si="18"/>
        <v>15.214691901166399</v>
      </c>
      <c r="D96" s="7">
        <f t="shared" si="19"/>
        <v>7.607345052920536</v>
      </c>
      <c r="E96" s="7">
        <f t="shared" si="20"/>
        <v>-7.6073459505831993</v>
      </c>
      <c r="F96" s="7">
        <f t="shared" si="21"/>
        <v>9.7853257987411553</v>
      </c>
      <c r="G96" s="7">
        <f t="shared" si="22"/>
        <v>4.8926611673763443</v>
      </c>
      <c r="H96" s="7">
        <f t="shared" si="23"/>
        <v>-4.8926628993705776</v>
      </c>
    </row>
    <row r="97" spans="1:8">
      <c r="A97">
        <f t="shared" si="17"/>
        <v>168</v>
      </c>
      <c r="B97" s="7">
        <f t="shared" si="24"/>
        <v>24.999984929749345</v>
      </c>
      <c r="C97" s="7">
        <f t="shared" si="18"/>
        <v>15.214691003503734</v>
      </c>
      <c r="D97" s="7">
        <f t="shared" si="19"/>
        <v>7.6073447374541256</v>
      </c>
      <c r="E97" s="7">
        <f t="shared" si="20"/>
        <v>-7.6073455017518672</v>
      </c>
      <c r="F97" s="7">
        <f t="shared" si="21"/>
        <v>9.7853240667469219</v>
      </c>
      <c r="G97" s="7">
        <f t="shared" si="22"/>
        <v>4.8926605587001522</v>
      </c>
      <c r="H97" s="7">
        <f t="shared" si="23"/>
        <v>-4.892662033373461</v>
      </c>
    </row>
    <row r="98" spans="1:8">
      <c r="A98">
        <f t="shared" si="17"/>
        <v>170</v>
      </c>
      <c r="B98" s="7">
        <f t="shared" si="24"/>
        <v>24.999987168720395</v>
      </c>
      <c r="C98" s="7">
        <f t="shared" si="18"/>
        <v>15.214690239205991</v>
      </c>
      <c r="D98" s="7">
        <f t="shared" si="19"/>
        <v>7.6073444688562359</v>
      </c>
      <c r="E98" s="7">
        <f t="shared" si="20"/>
        <v>-7.6073451196029955</v>
      </c>
      <c r="F98" s="7">
        <f t="shared" si="21"/>
        <v>9.7853225920736122</v>
      </c>
      <c r="G98" s="7">
        <f t="shared" si="22"/>
        <v>4.8926600404543814</v>
      </c>
      <c r="H98" s="7">
        <f t="shared" si="23"/>
        <v>-4.8926612960368061</v>
      </c>
    </row>
    <row r="99" spans="1:8">
      <c r="A99">
        <f t="shared" si="17"/>
        <v>172</v>
      </c>
      <c r="B99" s="7">
        <f t="shared" si="24"/>
        <v>24.99998907504958</v>
      </c>
      <c r="C99" s="7">
        <f t="shared" si="18"/>
        <v>15.21468958845923</v>
      </c>
      <c r="D99" s="7">
        <f t="shared" si="19"/>
        <v>7.6073442401636475</v>
      </c>
      <c r="E99" s="7">
        <f t="shared" si="20"/>
        <v>-7.6073447942296148</v>
      </c>
      <c r="F99" s="7">
        <f t="shared" si="21"/>
        <v>9.7853213364911866</v>
      </c>
      <c r="G99" s="7">
        <f t="shared" si="22"/>
        <v>4.8926595992038555</v>
      </c>
      <c r="H99" s="7">
        <f t="shared" si="23"/>
        <v>-4.8926606682455933</v>
      </c>
    </row>
    <row r="100" spans="1:8">
      <c r="A100">
        <f t="shared" si="17"/>
        <v>174</v>
      </c>
      <c r="B100" s="7">
        <f t="shared" si="24"/>
        <v>24.999990698157283</v>
      </c>
      <c r="C100" s="7">
        <f t="shared" si="18"/>
        <v>15.214689034393263</v>
      </c>
      <c r="D100" s="7">
        <f t="shared" si="19"/>
        <v>7.60734404544767</v>
      </c>
      <c r="E100" s="7">
        <f t="shared" si="20"/>
        <v>-7.6073445171966316</v>
      </c>
      <c r="F100" s="7">
        <f t="shared" si="21"/>
        <v>9.7853202674494497</v>
      </c>
      <c r="G100" s="7">
        <f t="shared" si="22"/>
        <v>4.8926592235094555</v>
      </c>
      <c r="H100" s="7">
        <f t="shared" si="23"/>
        <v>-4.8926601337247249</v>
      </c>
    </row>
    <row r="101" spans="1:8">
      <c r="A101">
        <f t="shared" si="17"/>
        <v>176</v>
      </c>
      <c r="B101" s="7">
        <f t="shared" si="24"/>
        <v>24.999992080121519</v>
      </c>
      <c r="C101" s="7">
        <f t="shared" si="18"/>
        <v>15.214688562644303</v>
      </c>
      <c r="D101" s="7">
        <f t="shared" si="19"/>
        <v>7.60734387966043</v>
      </c>
      <c r="E101" s="7">
        <f t="shared" si="20"/>
        <v>-7.6073442813221517</v>
      </c>
      <c r="F101" s="7">
        <f t="shared" si="21"/>
        <v>9.7853193572341794</v>
      </c>
      <c r="G101" s="7">
        <f t="shared" si="22"/>
        <v>4.8926589036315651</v>
      </c>
      <c r="H101" s="7">
        <f t="shared" si="23"/>
        <v>-4.8926596786170897</v>
      </c>
    </row>
    <row r="102" spans="1:8">
      <c r="A102">
        <f t="shared" si="17"/>
        <v>178</v>
      </c>
      <c r="B102" s="7">
        <f t="shared" si="24"/>
        <v>24.999993256768764</v>
      </c>
      <c r="C102" s="7">
        <f t="shared" si="18"/>
        <v>15.214688160982579</v>
      </c>
      <c r="D102" s="7">
        <f t="shared" si="19"/>
        <v>7.607343738504011</v>
      </c>
      <c r="E102" s="7">
        <f t="shared" si="20"/>
        <v>-7.6073440804912895</v>
      </c>
      <c r="F102" s="7">
        <f t="shared" si="21"/>
        <v>9.7853185822486548</v>
      </c>
      <c r="G102" s="7">
        <f t="shared" si="22"/>
        <v>4.8926586312775795</v>
      </c>
      <c r="H102" s="7">
        <f t="shared" si="23"/>
        <v>-4.8926592911243274</v>
      </c>
    </row>
    <row r="103" spans="1:8">
      <c r="A103">
        <f t="shared" si="17"/>
        <v>180</v>
      </c>
      <c r="B103" s="7">
        <f t="shared" si="24"/>
        <v>24.99999425860279</v>
      </c>
      <c r="C103" s="7">
        <f t="shared" si="18"/>
        <v>15.2146878189953</v>
      </c>
      <c r="D103" s="7">
        <f t="shared" si="19"/>
        <v>7.6073436183190397</v>
      </c>
      <c r="E103" s="7">
        <f t="shared" si="20"/>
        <v>-7.6073439094976498</v>
      </c>
      <c r="F103" s="7">
        <f t="shared" si="21"/>
        <v>9.7853179224019051</v>
      </c>
      <c r="G103" s="7">
        <f t="shared" si="22"/>
        <v>4.8926583993869182</v>
      </c>
      <c r="H103" s="7">
        <f t="shared" si="23"/>
        <v>-4.8926589612009526</v>
      </c>
    </row>
    <row r="104" spans="1:8">
      <c r="A104">
        <f t="shared" si="17"/>
        <v>182</v>
      </c>
      <c r="B104" s="7">
        <f t="shared" si="24"/>
        <v>24.999995111595439</v>
      </c>
      <c r="C104" s="7">
        <f t="shared" si="18"/>
        <v>15.21468752781669</v>
      </c>
      <c r="D104" s="7">
        <f t="shared" si="19"/>
        <v>7.6073435159898111</v>
      </c>
      <c r="E104" s="7">
        <f t="shared" si="20"/>
        <v>-7.6073437639083448</v>
      </c>
      <c r="F104" s="7">
        <f t="shared" si="21"/>
        <v>9.7853173605878698</v>
      </c>
      <c r="G104" s="7">
        <f t="shared" si="22"/>
        <v>4.8926582019479881</v>
      </c>
      <c r="H104" s="7">
        <f t="shared" si="23"/>
        <v>-4.8926586802939349</v>
      </c>
    </row>
    <row r="105" spans="1:8">
      <c r="A105">
        <f t="shared" si="17"/>
        <v>184</v>
      </c>
      <c r="B105" s="7">
        <f t="shared" si="24"/>
        <v>24.99999583785992</v>
      </c>
      <c r="C105" s="7">
        <f t="shared" si="18"/>
        <v>15.214687279898156</v>
      </c>
      <c r="D105" s="7">
        <f t="shared" si="19"/>
        <v>7.6073434288635156</v>
      </c>
      <c r="E105" s="7">
        <f t="shared" si="20"/>
        <v>-7.6073436399490779</v>
      </c>
      <c r="F105" s="7">
        <f t="shared" si="21"/>
        <v>9.7853168822419221</v>
      </c>
      <c r="G105" s="7">
        <f t="shared" si="22"/>
        <v>4.8926580338423316</v>
      </c>
      <c r="H105" s="7">
        <f t="shared" si="23"/>
        <v>-4.892658441120961</v>
      </c>
    </row>
    <row r="106" spans="1:8">
      <c r="A106">
        <f t="shared" si="17"/>
        <v>186</v>
      </c>
      <c r="B106" s="7">
        <f t="shared" si="24"/>
        <v>24.999996456224114</v>
      </c>
      <c r="C106" s="7">
        <f t="shared" si="18"/>
        <v>15.214687068812594</v>
      </c>
      <c r="D106" s="7">
        <f t="shared" si="19"/>
        <v>7.6073433546814719</v>
      </c>
      <c r="E106" s="7">
        <f t="shared" si="20"/>
        <v>-7.6073435344062972</v>
      </c>
      <c r="F106" s="7">
        <f t="shared" si="21"/>
        <v>9.7853164749632917</v>
      </c>
      <c r="G106" s="7">
        <f t="shared" si="22"/>
        <v>4.892657890711936</v>
      </c>
      <c r="H106" s="7">
        <f t="shared" si="23"/>
        <v>-4.8926582374816459</v>
      </c>
    </row>
    <row r="107" spans="1:8">
      <c r="A107">
        <f t="shared" si="17"/>
        <v>188</v>
      </c>
      <c r="B107" s="7">
        <f t="shared" si="24"/>
        <v>24.999996982718649</v>
      </c>
      <c r="C107" s="7">
        <f t="shared" si="18"/>
        <v>15.214686889087769</v>
      </c>
      <c r="D107" s="7">
        <f t="shared" si="19"/>
        <v>7.6073432915205643</v>
      </c>
      <c r="E107" s="7">
        <f t="shared" si="20"/>
        <v>-7.6073434445438846</v>
      </c>
      <c r="F107" s="7">
        <f t="shared" si="21"/>
        <v>9.7853161281935819</v>
      </c>
      <c r="G107" s="7">
        <f t="shared" si="22"/>
        <v>4.892657768846254</v>
      </c>
      <c r="H107" s="7">
        <f t="shared" si="23"/>
        <v>-4.8926580640967909</v>
      </c>
    </row>
    <row r="108" spans="1:8">
      <c r="A108">
        <f t="shared" si="17"/>
        <v>190</v>
      </c>
      <c r="B108" s="7">
        <f t="shared" si="24"/>
        <v>24.999997430992508</v>
      </c>
      <c r="C108" s="7">
        <f t="shared" si="18"/>
        <v>15.214686736064449</v>
      </c>
      <c r="D108" s="7">
        <f t="shared" si="19"/>
        <v>7.6073432377433994</v>
      </c>
      <c r="E108" s="7">
        <f t="shared" si="20"/>
        <v>-7.6073433680322244</v>
      </c>
      <c r="F108" s="7">
        <f t="shared" si="21"/>
        <v>9.785315832943045</v>
      </c>
      <c r="G108" s="7">
        <f t="shared" si="22"/>
        <v>4.8926576650860127</v>
      </c>
      <c r="H108" s="7">
        <f t="shared" si="23"/>
        <v>-4.8926579164715225</v>
      </c>
    </row>
    <row r="109" spans="1:8">
      <c r="A109">
        <f t="shared" si="17"/>
        <v>192</v>
      </c>
      <c r="B109" s="7">
        <f t="shared" si="24"/>
        <v>24.999997812666841</v>
      </c>
      <c r="C109" s="7">
        <f t="shared" si="18"/>
        <v>15.214686605775622</v>
      </c>
      <c r="D109" s="7">
        <f t="shared" si="19"/>
        <v>7.6073431919558407</v>
      </c>
      <c r="E109" s="7">
        <f t="shared" si="20"/>
        <v>-7.607343302887811</v>
      </c>
      <c r="F109" s="7">
        <f t="shared" si="21"/>
        <v>9.7853155815575352</v>
      </c>
      <c r="G109" s="7">
        <f t="shared" si="22"/>
        <v>4.8926575767413061</v>
      </c>
      <c r="H109" s="7">
        <f t="shared" si="23"/>
        <v>-4.8926577907787676</v>
      </c>
    </row>
    <row r="110" spans="1:8">
      <c r="A110">
        <f t="shared" si="17"/>
        <v>194</v>
      </c>
      <c r="B110" s="7">
        <f t="shared" si="24"/>
        <v>24.999998137636272</v>
      </c>
      <c r="C110" s="7">
        <f t="shared" si="18"/>
        <v>15.214686494843653</v>
      </c>
      <c r="D110" s="7">
        <f t="shared" si="19"/>
        <v>7.6073431529708859</v>
      </c>
      <c r="E110" s="7">
        <f t="shared" si="20"/>
        <v>-7.6073432474218263</v>
      </c>
      <c r="F110" s="7">
        <f t="shared" si="21"/>
        <v>9.7853153675200737</v>
      </c>
      <c r="G110" s="7">
        <f t="shared" si="22"/>
        <v>4.8926575015218665</v>
      </c>
      <c r="H110" s="7">
        <f t="shared" si="23"/>
        <v>-4.8926576837600368</v>
      </c>
    </row>
    <row r="111" spans="1:8">
      <c r="A111">
        <f t="shared" si="17"/>
        <v>196</v>
      </c>
      <c r="B111" s="7">
        <f t="shared" si="24"/>
        <v>24.999998414325383</v>
      </c>
      <c r="C111" s="7">
        <f t="shared" si="18"/>
        <v>15.214686400392711</v>
      </c>
      <c r="D111" s="7">
        <f t="shared" si="19"/>
        <v>7.6073431197778767</v>
      </c>
      <c r="E111" s="7">
        <f t="shared" si="20"/>
        <v>-7.6073432001963557</v>
      </c>
      <c r="F111" s="7">
        <f t="shared" si="21"/>
        <v>9.7853151852819042</v>
      </c>
      <c r="G111" s="7">
        <f t="shared" si="22"/>
        <v>4.8926574374776886</v>
      </c>
      <c r="H111" s="7">
        <f t="shared" si="23"/>
        <v>-4.8926575926409521</v>
      </c>
    </row>
    <row r="112" spans="1:8">
      <c r="A112">
        <f t="shared" si="17"/>
        <v>198</v>
      </c>
      <c r="B112" s="7">
        <f t="shared" si="24"/>
        <v>24.999998649907127</v>
      </c>
      <c r="C112" s="7">
        <f t="shared" si="18"/>
        <v>15.214686319974232</v>
      </c>
      <c r="D112" s="7">
        <f t="shared" si="19"/>
        <v>7.6073430915163147</v>
      </c>
      <c r="E112" s="7">
        <f t="shared" si="20"/>
        <v>-7.6073431599871162</v>
      </c>
      <c r="F112" s="7">
        <f t="shared" si="21"/>
        <v>9.7853150301186425</v>
      </c>
      <c r="G112" s="7">
        <f t="shared" si="22"/>
        <v>4.8926573829484772</v>
      </c>
      <c r="H112" s="7">
        <f t="shared" si="23"/>
        <v>-4.8926575150593212</v>
      </c>
    </row>
    <row r="113" spans="1:8">
      <c r="A113">
        <f t="shared" si="17"/>
        <v>200</v>
      </c>
      <c r="B113" s="7">
        <f t="shared" si="24"/>
        <v>24.999998850488772</v>
      </c>
      <c r="C113" s="7">
        <f t="shared" si="18"/>
        <v>15.21468625150343</v>
      </c>
      <c r="D113" s="7">
        <f t="shared" si="19"/>
        <v>7.6073430674535363</v>
      </c>
      <c r="E113" s="7">
        <f t="shared" si="20"/>
        <v>-7.607343125751715</v>
      </c>
      <c r="F113" s="7">
        <f t="shared" si="21"/>
        <v>9.7853148980077993</v>
      </c>
      <c r="G113" s="7">
        <f t="shared" si="22"/>
        <v>4.8926573365206032</v>
      </c>
      <c r="H113" s="7">
        <f t="shared" si="23"/>
        <v>-4.8926574490038997</v>
      </c>
    </row>
  </sheetData>
  <pageMargins left="0.75" right="0.75" top="1" bottom="1" header="0.5" footer="0.5"/>
  <pageSetup scale="67" orientation="portrait" horizontalDpi="0" verticalDpi="0" copie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nutrient-competition.xls</vt:lpstr>
    </vt:vector>
  </TitlesOfParts>
  <Company>Portland State Univesity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Rueter</dc:creator>
  <cp:lastModifiedBy>John Rueter</cp:lastModifiedBy>
  <dcterms:created xsi:type="dcterms:W3CDTF">2006-06-07T01:41:02Z</dcterms:created>
  <dcterms:modified xsi:type="dcterms:W3CDTF">2014-04-23T23:11:22Z</dcterms:modified>
</cp:coreProperties>
</file>