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5520" yWindow="0" windowWidth="27500" windowHeight="19560" tabRatio="500" activeTab="1"/>
  </bookViews>
  <sheets>
    <sheet name="Sheet1" sheetId="1" r:id="rId1"/>
    <sheet name="Sheet2" sheetId="2" r:id="rId2"/>
  </sheets>
  <definedNames>
    <definedName name="Cell_init">Sheet1!$B$28</definedName>
    <definedName name="cell_quota">Sheet1!#REF!</definedName>
    <definedName name="conc_init">Sheet1!$B$29</definedName>
    <definedName name="delta_T">Sheet1!$B$24</definedName>
    <definedName name="init_biomass">Sheet1!$B$26</definedName>
    <definedName name="init_nutrient">Sheet1!$B$25</definedName>
    <definedName name="Khalf">Sheet1!$B$3</definedName>
    <definedName name="Q">Sheet1!#REF!</definedName>
    <definedName name="Vmax">Sheet1!$B$2</definedName>
    <definedName name="Vmax_per_cell">Sheet1!$B$24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2" l="1"/>
  <c r="B5" i="2"/>
  <c r="C6" i="2"/>
  <c r="B6" i="2"/>
  <c r="C7" i="2"/>
  <c r="B7" i="2"/>
  <c r="C8" i="2"/>
  <c r="B8" i="2"/>
  <c r="C9" i="2"/>
  <c r="B9" i="2"/>
  <c r="C10" i="2"/>
  <c r="B10" i="2"/>
  <c r="C11" i="2"/>
  <c r="B11" i="2"/>
  <c r="C12" i="2"/>
  <c r="B12" i="2"/>
  <c r="C13" i="2"/>
  <c r="B13" i="2"/>
  <c r="C14" i="2"/>
  <c r="B14" i="2"/>
  <c r="C15" i="2"/>
  <c r="B15" i="2"/>
  <c r="B4" i="2"/>
  <c r="C4" i="2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C29" i="1"/>
  <c r="B29" i="1"/>
  <c r="D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29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7" i="1"/>
</calcChain>
</file>

<file path=xl/sharedStrings.xml><?xml version="1.0" encoding="utf-8"?>
<sst xmlns="http://schemas.openxmlformats.org/spreadsheetml/2006/main" count="21" uniqueCount="21">
  <si>
    <t>Simple nutrient uptake</t>
  </si>
  <si>
    <t>Vmax</t>
  </si>
  <si>
    <t>Khalf</t>
  </si>
  <si>
    <t>conc</t>
  </si>
  <si>
    <t>velocity</t>
  </si>
  <si>
    <t>1. UPTAKE RATE</t>
  </si>
  <si>
    <t>2 DEPLETION IN A BATCH CULTURE</t>
  </si>
  <si>
    <t>time</t>
  </si>
  <si>
    <t>delta_T</t>
  </si>
  <si>
    <t>nutrient_conc</t>
  </si>
  <si>
    <t>cells(as nutrient)</t>
  </si>
  <si>
    <t>uptake rate</t>
  </si>
  <si>
    <t>concentration</t>
  </si>
  <si>
    <t>nutrient per min per nutrient</t>
  </si>
  <si>
    <t>init_nutrient</t>
  </si>
  <si>
    <t>init_biomass</t>
  </si>
  <si>
    <t>means they can take up this proportion of their cell quota per minute</t>
  </si>
  <si>
    <t>uptake rate/nutrient in cells</t>
  </si>
  <si>
    <t>nutrient</t>
  </si>
  <si>
    <t>v-observed</t>
  </si>
  <si>
    <t>v-perfect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</si>
</sst>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Sheet1!$C$6</c:f>
              <c:strCache>
                <c:ptCount val="1"/>
                <c:pt idx="0">
                  <c:v>velocity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Sheet1!$B$7:$B$21</c:f>
              <c:numCache>
                <c:formatCode>General</c:formatCode>
                <c:ptCount val="15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20.0</c:v>
                </c:pt>
                <c:pt idx="12">
                  <c:v>30.0</c:v>
                </c:pt>
                <c:pt idx="13">
                  <c:v>40.0</c:v>
                </c:pt>
                <c:pt idx="14">
                  <c:v>50.0</c:v>
                </c:pt>
              </c:numCache>
            </c:numRef>
          </c:xVal>
          <c:yVal>
            <c:numRef>
              <c:f>Sheet1!$C$7:$C$21</c:f>
              <c:numCache>
                <c:formatCode>0.00</c:formatCode>
                <c:ptCount val="15"/>
                <c:pt idx="0">
                  <c:v>0.0</c:v>
                </c:pt>
                <c:pt idx="1">
                  <c:v>0.00363636363636364</c:v>
                </c:pt>
                <c:pt idx="2">
                  <c:v>0.00666666666666667</c:v>
                </c:pt>
                <c:pt idx="3">
                  <c:v>0.00923076923076923</c:v>
                </c:pt>
                <c:pt idx="4">
                  <c:v>0.0114285714285714</c:v>
                </c:pt>
                <c:pt idx="5">
                  <c:v>0.0133333333333333</c:v>
                </c:pt>
                <c:pt idx="6">
                  <c:v>0.015</c:v>
                </c:pt>
                <c:pt idx="7">
                  <c:v>0.0164705882352941</c:v>
                </c:pt>
                <c:pt idx="8">
                  <c:v>0.0177777777777778</c:v>
                </c:pt>
                <c:pt idx="9">
                  <c:v>0.0189473684210526</c:v>
                </c:pt>
                <c:pt idx="10">
                  <c:v>0.02</c:v>
                </c:pt>
                <c:pt idx="11">
                  <c:v>0.0266666666666667</c:v>
                </c:pt>
                <c:pt idx="12">
                  <c:v>0.03</c:v>
                </c:pt>
                <c:pt idx="13">
                  <c:v>0.032</c:v>
                </c:pt>
                <c:pt idx="14">
                  <c:v>0.0333333333333333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3061720"/>
        <c:axId val="-2143068680"/>
      </c:scatterChart>
      <c:valAx>
        <c:axId val="-2143061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43068680"/>
        <c:crosses val="autoZero"/>
        <c:crossBetween val="midCat"/>
      </c:valAx>
      <c:valAx>
        <c:axId val="-2143068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uptake velocity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-2143061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Sheet1!$B$28</c:f>
              <c:strCache>
                <c:ptCount val="1"/>
                <c:pt idx="0">
                  <c:v>nutrient_conc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Sheet1!$A$29:$A$89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Sheet1!$B$29:$B$89</c:f>
              <c:numCache>
                <c:formatCode>General</c:formatCode>
                <c:ptCount val="61"/>
                <c:pt idx="0">
                  <c:v>100.0</c:v>
                </c:pt>
                <c:pt idx="1">
                  <c:v>99.63636363636364</c:v>
                </c:pt>
                <c:pt idx="2">
                  <c:v>99.24641037238052</c:v>
                </c:pt>
                <c:pt idx="3">
                  <c:v>98.82825613529349</c:v>
                </c:pt>
                <c:pt idx="4">
                  <c:v>98.37988531313908</c:v>
                </c:pt>
                <c:pt idx="5">
                  <c:v>97.89914214071629</c:v>
                </c:pt>
                <c:pt idx="6">
                  <c:v>97.3837216255241</c:v>
                </c:pt>
                <c:pt idx="7">
                  <c:v>96.83116001054937</c:v>
                </c:pt>
                <c:pt idx="8">
                  <c:v>96.23882477649147</c:v>
                </c:pt>
                <c:pt idx="9">
                  <c:v>95.60390419340312</c:v>
                </c:pt>
                <c:pt idx="10">
                  <c:v>94.92339644123458</c:v>
                </c:pt>
                <c:pt idx="11">
                  <c:v>94.19409833093137</c:v>
                </c:pt>
                <c:pt idx="12">
                  <c:v>93.41259367323928</c:v>
                </c:pt>
                <c:pt idx="13">
                  <c:v>92.57524136208957</c:v>
                </c:pt>
                <c:pt idx="14">
                  <c:v>91.67816326449292</c:v>
                </c:pt>
                <c:pt idx="15">
                  <c:v>90.71723204071088</c:v>
                </c:pt>
                <c:pt idx="16">
                  <c:v>89.68805905897308</c:v>
                </c:pt>
                <c:pt idx="17">
                  <c:v>88.58598262061938</c:v>
                </c:pt>
                <c:pt idx="18">
                  <c:v>87.40605677749025</c:v>
                </c:pt>
                <c:pt idx="19">
                  <c:v>86.14304110793324</c:v>
                </c:pt>
                <c:pt idx="20">
                  <c:v>84.79139192663778</c:v>
                </c:pt>
                <c:pt idx="21">
                  <c:v>83.34525554432457</c:v>
                </c:pt>
                <c:pt idx="22">
                  <c:v>81.79846437651997</c:v>
                </c:pt>
                <c:pt idx="23">
                  <c:v>80.14453694052838</c:v>
                </c:pt>
                <c:pt idx="24">
                  <c:v>78.37668309606704</c:v>
                </c:pt>
                <c:pt idx="25">
                  <c:v>76.48781630555625</c:v>
                </c:pt>
                <c:pt idx="26">
                  <c:v>74.47057525399714</c:v>
                </c:pt>
                <c:pt idx="27">
                  <c:v>72.31735793194428</c:v>
                </c:pt>
                <c:pt idx="28">
                  <c:v>70.02037232990274</c:v>
                </c:pt>
                <c:pt idx="29">
                  <c:v>67.57170933860965</c:v>
                </c:pt>
                <c:pt idx="30">
                  <c:v>64.96344547625471</c:v>
                </c:pt>
                <c:pt idx="31">
                  <c:v>62.18778594210558</c:v>
                </c:pt>
                <c:pt idx="32">
                  <c:v>59.23726264369034</c:v>
                </c:pt>
                <c:pt idx="33">
                  <c:v>56.1050079143021</c:v>
                </c:pt>
                <c:pt idx="34">
                  <c:v>52.78513366635507</c:v>
                </c:pt>
                <c:pt idx="35">
                  <c:v>49.27325938931517</c:v>
                </c:pt>
                <c:pt idx="36">
                  <c:v>45.5672534455606</c:v>
                </c:pt>
                <c:pt idx="37">
                  <c:v>41.66828510390574</c:v>
                </c:pt>
                <c:pt idx="38">
                  <c:v>37.58233729727301</c:v>
                </c:pt>
                <c:pt idx="39">
                  <c:v>33.3224148413278</c:v>
                </c:pt>
                <c:pt idx="40">
                  <c:v>28.91182002803336</c:v>
                </c:pt>
                <c:pt idx="41">
                  <c:v>24.38908577602404</c:v>
                </c:pt>
                <c:pt idx="42">
                  <c:v>19.81548003541904</c:v>
                </c:pt>
                <c:pt idx="43">
                  <c:v>15.28636387782655</c:v>
                </c:pt>
                <c:pt idx="44">
                  <c:v>10.94759759828555</c:v>
                </c:pt>
                <c:pt idx="45">
                  <c:v>7.015317154898514</c:v>
                </c:pt>
                <c:pt idx="46">
                  <c:v>3.783435573272454</c:v>
                </c:pt>
                <c:pt idx="47">
                  <c:v>1.560788840992861</c:v>
                </c:pt>
                <c:pt idx="48">
                  <c:v>0.443586416704193</c:v>
                </c:pt>
                <c:pt idx="49">
                  <c:v>0.088307660964324</c:v>
                </c:pt>
                <c:pt idx="50">
                  <c:v>0.0148403840364635</c:v>
                </c:pt>
                <c:pt idx="51">
                  <c:v>0.00239469322494517</c:v>
                </c:pt>
                <c:pt idx="52">
                  <c:v>0.000383678368801488</c:v>
                </c:pt>
                <c:pt idx="53">
                  <c:v>6.14020817249765E-5</c:v>
                </c:pt>
                <c:pt idx="54">
                  <c:v>9.82467993370537E-6</c:v>
                </c:pt>
                <c:pt idx="55">
                  <c:v>1.57195766962303E-6</c:v>
                </c:pt>
                <c:pt idx="56">
                  <c:v>2.51513454476334E-7</c:v>
                </c:pt>
                <c:pt idx="57">
                  <c:v>4.02421585360429E-8</c:v>
                </c:pt>
                <c:pt idx="58">
                  <c:v>6.43874551475454E-9</c:v>
                </c:pt>
                <c:pt idx="59">
                  <c:v>1.03019928617481E-9</c:v>
                </c:pt>
                <c:pt idx="60">
                  <c:v>1.64831885885611E-10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Sheet1!$C$28</c:f>
              <c:strCache>
                <c:ptCount val="1"/>
                <c:pt idx="0">
                  <c:v>cells(as nutrient)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Sheet1!$A$29:$A$89</c:f>
              <c:numCache>
                <c:formatCode>General</c:formatCode>
                <c:ptCount val="6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</c:numCache>
            </c:numRef>
          </c:xVal>
          <c:yVal>
            <c:numRef>
              <c:f>Sheet1!$C$29:$C$89</c:f>
              <c:numCache>
                <c:formatCode>General</c:formatCode>
                <c:ptCount val="61"/>
                <c:pt idx="0">
                  <c:v>5.0</c:v>
                </c:pt>
                <c:pt idx="1">
                  <c:v>5.363636363636363</c:v>
                </c:pt>
                <c:pt idx="2">
                  <c:v>5.753589627619478</c:v>
                </c:pt>
                <c:pt idx="3">
                  <c:v>6.17174386470651</c:v>
                </c:pt>
                <c:pt idx="4">
                  <c:v>6.620114686860911</c:v>
                </c:pt>
                <c:pt idx="5">
                  <c:v>7.100857859283699</c:v>
                </c:pt>
                <c:pt idx="6">
                  <c:v>7.616278374475885</c:v>
                </c:pt>
                <c:pt idx="7">
                  <c:v>8.168839989450617</c:v>
                </c:pt>
                <c:pt idx="8">
                  <c:v>8.761175223508514</c:v>
                </c:pt>
                <c:pt idx="9">
                  <c:v>9.396095806596853</c:v>
                </c:pt>
                <c:pt idx="10">
                  <c:v>10.07660355876539</c:v>
                </c:pt>
                <c:pt idx="11">
                  <c:v>10.8059016690686</c:v>
                </c:pt>
                <c:pt idx="12">
                  <c:v>11.58740632676068</c:v>
                </c:pt>
                <c:pt idx="13">
                  <c:v>12.4247586379104</c:v>
                </c:pt>
                <c:pt idx="14">
                  <c:v>13.32183673550706</c:v>
                </c:pt>
                <c:pt idx="15">
                  <c:v>14.2827679592891</c:v>
                </c:pt>
                <c:pt idx="16">
                  <c:v>15.3119409410269</c:v>
                </c:pt>
                <c:pt idx="17">
                  <c:v>16.4140173793806</c:v>
                </c:pt>
                <c:pt idx="18">
                  <c:v>17.59394322250973</c:v>
                </c:pt>
                <c:pt idx="19">
                  <c:v>18.85695889206674</c:v>
                </c:pt>
                <c:pt idx="20">
                  <c:v>20.20860807336219</c:v>
                </c:pt>
                <c:pt idx="21">
                  <c:v>21.6547444556754</c:v>
                </c:pt>
                <c:pt idx="22">
                  <c:v>23.20153562348001</c:v>
                </c:pt>
                <c:pt idx="23">
                  <c:v>24.8554630594716</c:v>
                </c:pt>
                <c:pt idx="24">
                  <c:v>26.62331690393294</c:v>
                </c:pt>
                <c:pt idx="25">
                  <c:v>28.51218369444373</c:v>
                </c:pt>
                <c:pt idx="26">
                  <c:v>30.52942474600284</c:v>
                </c:pt>
                <c:pt idx="27">
                  <c:v>32.6826420680557</c:v>
                </c:pt>
                <c:pt idx="28">
                  <c:v>34.97962767009724</c:v>
                </c:pt>
                <c:pt idx="29">
                  <c:v>37.42829066139032</c:v>
                </c:pt>
                <c:pt idx="30">
                  <c:v>40.03655452374527</c:v>
                </c:pt>
                <c:pt idx="31">
                  <c:v>42.81221405789439</c:v>
                </c:pt>
                <c:pt idx="32">
                  <c:v>45.76273735630963</c:v>
                </c:pt>
                <c:pt idx="33">
                  <c:v>48.89499208569787</c:v>
                </c:pt>
                <c:pt idx="34">
                  <c:v>52.21486633364489</c:v>
                </c:pt>
                <c:pt idx="35">
                  <c:v>55.7267406106848</c:v>
                </c:pt>
                <c:pt idx="36">
                  <c:v>59.43274655443937</c:v>
                </c:pt>
                <c:pt idx="37">
                  <c:v>63.33171489609423</c:v>
                </c:pt>
                <c:pt idx="38">
                  <c:v>67.41766270272695</c:v>
                </c:pt>
                <c:pt idx="39">
                  <c:v>71.67758515867219</c:v>
                </c:pt>
                <c:pt idx="40">
                  <c:v>76.08817997196661</c:v>
                </c:pt>
                <c:pt idx="41">
                  <c:v>80.61091422397593</c:v>
                </c:pt>
                <c:pt idx="42">
                  <c:v>85.18451996458094</c:v>
                </c:pt>
                <c:pt idx="43">
                  <c:v>89.71363612217343</c:v>
                </c:pt>
                <c:pt idx="44">
                  <c:v>94.05240240171442</c:v>
                </c:pt>
                <c:pt idx="45">
                  <c:v>97.98468284510146</c:v>
                </c:pt>
                <c:pt idx="46">
                  <c:v>101.2165644267275</c:v>
                </c:pt>
                <c:pt idx="47">
                  <c:v>103.4392111590071</c:v>
                </c:pt>
                <c:pt idx="48">
                  <c:v>104.5564135832958</c:v>
                </c:pt>
                <c:pt idx="49">
                  <c:v>104.9116923390357</c:v>
                </c:pt>
                <c:pt idx="50">
                  <c:v>104.9851596159635</c:v>
                </c:pt>
                <c:pt idx="51">
                  <c:v>104.997605306775</c:v>
                </c:pt>
                <c:pt idx="52">
                  <c:v>104.9996163216312</c:v>
                </c:pt>
                <c:pt idx="53">
                  <c:v>104.9999385979182</c:v>
                </c:pt>
                <c:pt idx="54">
                  <c:v>104.99999017532</c:v>
                </c:pt>
                <c:pt idx="55">
                  <c:v>104.9999984280423</c:v>
                </c:pt>
                <c:pt idx="56">
                  <c:v>104.9999997484865</c:v>
                </c:pt>
                <c:pt idx="57">
                  <c:v>104.9999999597578</c:v>
                </c:pt>
                <c:pt idx="58">
                  <c:v>104.9999999935612</c:v>
                </c:pt>
                <c:pt idx="59">
                  <c:v>104.9999999989698</c:v>
                </c:pt>
                <c:pt idx="60">
                  <c:v>104.9999999998352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2433912"/>
        <c:axId val="-2142325608"/>
      </c:scatterChart>
      <c:valAx>
        <c:axId val="-214243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42325608"/>
        <c:crosses val="autoZero"/>
        <c:crossBetween val="midCat"/>
      </c:valAx>
      <c:valAx>
        <c:axId val="-2142325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nutrient concntraiont</a:t>
                </a:r>
                <a:r>
                  <a:rPr lang="en-US" baseline="0"/>
                  <a:t> or in cells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42433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Sheet1!$E$28</c:f>
              <c:strCache>
                <c:ptCount val="1"/>
                <c:pt idx="0">
                  <c:v>uptake rate/nutrient in cells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Sheet1!$B$29:$B$89</c:f>
              <c:numCache>
                <c:formatCode>General</c:formatCode>
                <c:ptCount val="61"/>
                <c:pt idx="0">
                  <c:v>100.0</c:v>
                </c:pt>
                <c:pt idx="1">
                  <c:v>99.63636363636364</c:v>
                </c:pt>
                <c:pt idx="2">
                  <c:v>99.24641037238052</c:v>
                </c:pt>
                <c:pt idx="3">
                  <c:v>98.82825613529349</c:v>
                </c:pt>
                <c:pt idx="4">
                  <c:v>98.37988531313908</c:v>
                </c:pt>
                <c:pt idx="5">
                  <c:v>97.89914214071629</c:v>
                </c:pt>
                <c:pt idx="6">
                  <c:v>97.3837216255241</c:v>
                </c:pt>
                <c:pt idx="7">
                  <c:v>96.83116001054937</c:v>
                </c:pt>
                <c:pt idx="8">
                  <c:v>96.23882477649147</c:v>
                </c:pt>
                <c:pt idx="9">
                  <c:v>95.60390419340312</c:v>
                </c:pt>
                <c:pt idx="10">
                  <c:v>94.92339644123458</c:v>
                </c:pt>
                <c:pt idx="11">
                  <c:v>94.19409833093137</c:v>
                </c:pt>
                <c:pt idx="12">
                  <c:v>93.41259367323928</c:v>
                </c:pt>
                <c:pt idx="13">
                  <c:v>92.57524136208957</c:v>
                </c:pt>
                <c:pt idx="14">
                  <c:v>91.67816326449292</c:v>
                </c:pt>
                <c:pt idx="15">
                  <c:v>90.71723204071088</c:v>
                </c:pt>
                <c:pt idx="16">
                  <c:v>89.68805905897308</c:v>
                </c:pt>
                <c:pt idx="17">
                  <c:v>88.58598262061938</c:v>
                </c:pt>
                <c:pt idx="18">
                  <c:v>87.40605677749025</c:v>
                </c:pt>
                <c:pt idx="19">
                  <c:v>86.14304110793324</c:v>
                </c:pt>
                <c:pt idx="20">
                  <c:v>84.79139192663778</c:v>
                </c:pt>
                <c:pt idx="21">
                  <c:v>83.34525554432457</c:v>
                </c:pt>
                <c:pt idx="22">
                  <c:v>81.79846437651997</c:v>
                </c:pt>
                <c:pt idx="23">
                  <c:v>80.14453694052838</c:v>
                </c:pt>
                <c:pt idx="24">
                  <c:v>78.37668309606704</c:v>
                </c:pt>
                <c:pt idx="25">
                  <c:v>76.48781630555625</c:v>
                </c:pt>
                <c:pt idx="26">
                  <c:v>74.47057525399714</c:v>
                </c:pt>
                <c:pt idx="27">
                  <c:v>72.31735793194428</c:v>
                </c:pt>
                <c:pt idx="28">
                  <c:v>70.02037232990274</c:v>
                </c:pt>
                <c:pt idx="29">
                  <c:v>67.57170933860965</c:v>
                </c:pt>
                <c:pt idx="30">
                  <c:v>64.96344547625471</c:v>
                </c:pt>
                <c:pt idx="31">
                  <c:v>62.18778594210558</c:v>
                </c:pt>
                <c:pt idx="32">
                  <c:v>59.23726264369034</c:v>
                </c:pt>
                <c:pt idx="33">
                  <c:v>56.1050079143021</c:v>
                </c:pt>
                <c:pt idx="34">
                  <c:v>52.78513366635507</c:v>
                </c:pt>
                <c:pt idx="35">
                  <c:v>49.27325938931517</c:v>
                </c:pt>
                <c:pt idx="36">
                  <c:v>45.5672534455606</c:v>
                </c:pt>
                <c:pt idx="37">
                  <c:v>41.66828510390574</c:v>
                </c:pt>
                <c:pt idx="38">
                  <c:v>37.58233729727301</c:v>
                </c:pt>
                <c:pt idx="39">
                  <c:v>33.3224148413278</c:v>
                </c:pt>
                <c:pt idx="40">
                  <c:v>28.91182002803336</c:v>
                </c:pt>
                <c:pt idx="41">
                  <c:v>24.38908577602404</c:v>
                </c:pt>
                <c:pt idx="42">
                  <c:v>19.81548003541904</c:v>
                </c:pt>
                <c:pt idx="43">
                  <c:v>15.28636387782655</c:v>
                </c:pt>
                <c:pt idx="44">
                  <c:v>10.94759759828555</c:v>
                </c:pt>
                <c:pt idx="45">
                  <c:v>7.015317154898514</c:v>
                </c:pt>
                <c:pt idx="46">
                  <c:v>3.783435573272454</c:v>
                </c:pt>
                <c:pt idx="47">
                  <c:v>1.560788840992861</c:v>
                </c:pt>
                <c:pt idx="48">
                  <c:v>0.443586416704193</c:v>
                </c:pt>
                <c:pt idx="49">
                  <c:v>0.088307660964324</c:v>
                </c:pt>
                <c:pt idx="50">
                  <c:v>0.0148403840364635</c:v>
                </c:pt>
                <c:pt idx="51">
                  <c:v>0.00239469322494517</c:v>
                </c:pt>
                <c:pt idx="52">
                  <c:v>0.000383678368801488</c:v>
                </c:pt>
                <c:pt idx="53">
                  <c:v>6.14020817249765E-5</c:v>
                </c:pt>
                <c:pt idx="54">
                  <c:v>9.82467993370537E-6</c:v>
                </c:pt>
                <c:pt idx="55">
                  <c:v>1.57195766962303E-6</c:v>
                </c:pt>
                <c:pt idx="56">
                  <c:v>2.51513454476334E-7</c:v>
                </c:pt>
                <c:pt idx="57">
                  <c:v>4.02421585360429E-8</c:v>
                </c:pt>
                <c:pt idx="58">
                  <c:v>6.43874551475454E-9</c:v>
                </c:pt>
                <c:pt idx="59">
                  <c:v>1.03019928617481E-9</c:v>
                </c:pt>
                <c:pt idx="60">
                  <c:v>1.64831885885611E-10</c:v>
                </c:pt>
              </c:numCache>
            </c:numRef>
          </c:xVal>
          <c:yVal>
            <c:numRef>
              <c:f>Sheet1!$E$29:$E$89</c:f>
              <c:numCache>
                <c:formatCode>General</c:formatCode>
                <c:ptCount val="61"/>
                <c:pt idx="0">
                  <c:v>0.0363636363636364</c:v>
                </c:pt>
                <c:pt idx="1">
                  <c:v>0.0363515754560531</c:v>
                </c:pt>
                <c:pt idx="2">
                  <c:v>0.0363385524646847</c:v>
                </c:pt>
                <c:pt idx="3">
                  <c:v>0.036324483969469</c:v>
                </c:pt>
                <c:pt idx="4">
                  <c:v>0.0363092782498866</c:v>
                </c:pt>
                <c:pt idx="5">
                  <c:v>0.0362928342889108</c:v>
                </c:pt>
                <c:pt idx="6">
                  <c:v>0.0362750406305072</c:v>
                </c:pt>
                <c:pt idx="7">
                  <c:v>0.0362557740647906</c:v>
                </c:pt>
                <c:pt idx="8">
                  <c:v>0.0362348981095985</c:v>
                </c:pt>
                <c:pt idx="9">
                  <c:v>0.0362122612506121</c:v>
                </c:pt>
                <c:pt idx="10">
                  <c:v>0.0361876948939217</c:v>
                </c:pt>
                <c:pt idx="11">
                  <c:v>0.0361610109746374</c:v>
                </c:pt>
                <c:pt idx="12">
                  <c:v>0.0361319991522124</c:v>
                </c:pt>
                <c:pt idx="13">
                  <c:v>0.0361004235067992</c:v>
                </c:pt>
                <c:pt idx="14">
                  <c:v>0.0360660186301803</c:v>
                </c:pt>
                <c:pt idx="15">
                  <c:v>0.0360284849782377</c:v>
                </c:pt>
                <c:pt idx="16">
                  <c:v>0.0359874833177024</c:v>
                </c:pt>
                <c:pt idx="17">
                  <c:v>0.0359426280555595</c:v>
                </c:pt>
                <c:pt idx="18">
                  <c:v>0.0358934791815488</c:v>
                </c:pt>
                <c:pt idx="19">
                  <c:v>0.035839532477957</c:v>
                </c:pt>
                <c:pt idx="20">
                  <c:v>0.0357802075497575</c:v>
                </c:pt>
                <c:pt idx="21">
                  <c:v>0.0357148330928286</c:v>
                </c:pt>
                <c:pt idx="22">
                  <c:v>0.0356426286352747</c:v>
                </c:pt>
                <c:pt idx="23">
                  <c:v>0.0355626817378418</c:v>
                </c:pt>
                <c:pt idx="24">
                  <c:v>0.035473919296505</c:v>
                </c:pt>
                <c:pt idx="25">
                  <c:v>0.0353750711130592</c:v>
                </c:pt>
                <c:pt idx="26">
                  <c:v>0.0352646232277071</c:v>
                </c:pt>
                <c:pt idx="27">
                  <c:v>0.0351407575504221</c:v>
                </c:pt>
                <c:pt idx="28">
                  <c:v>0.0350012729464578</c:v>
                </c:pt>
                <c:pt idx="29">
                  <c:v>0.0348434809106249</c:v>
                </c:pt>
                <c:pt idx="30">
                  <c:v>0.0346640659663022</c:v>
                </c:pt>
                <c:pt idx="31">
                  <c:v>0.0344588964077552</c:v>
                </c:pt>
                <c:pt idx="32">
                  <c:v>0.0342227640907977</c:v>
                </c:pt>
                <c:pt idx="33">
                  <c:v>0.0339490212221356</c:v>
                </c:pt>
                <c:pt idx="34">
                  <c:v>0.0336290650884709</c:v>
                </c:pt>
                <c:pt idx="35">
                  <c:v>0.0332515943256512</c:v>
                </c:pt>
                <c:pt idx="36">
                  <c:v>0.03280151572739</c:v>
                </c:pt>
                <c:pt idx="37">
                  <c:v>0.0322583070215008</c:v>
                </c:pt>
                <c:pt idx="38">
                  <c:v>0.0315935193031612</c:v>
                </c:pt>
                <c:pt idx="39">
                  <c:v>0.0307669043504376</c:v>
                </c:pt>
                <c:pt idx="40">
                  <c:v>0.0297203471924</c:v>
                </c:pt>
                <c:pt idx="41">
                  <c:v>0.0283684026203779</c:v>
                </c:pt>
                <c:pt idx="42">
                  <c:v>0.0265841502627218</c:v>
                </c:pt>
                <c:pt idx="43">
                  <c:v>0.0241811973468136</c:v>
                </c:pt>
                <c:pt idx="44">
                  <c:v>0.0209047315271734</c:v>
                </c:pt>
                <c:pt idx="45">
                  <c:v>0.0164917693652954</c:v>
                </c:pt>
                <c:pt idx="46">
                  <c:v>0.0109796590353974</c:v>
                </c:pt>
                <c:pt idx="47">
                  <c:v>0.00540028491986129</c:v>
                </c:pt>
                <c:pt idx="48">
                  <c:v>0.00169898116989654</c:v>
                </c:pt>
                <c:pt idx="49">
                  <c:v>0.000350138651326115</c:v>
                </c:pt>
                <c:pt idx="50">
                  <c:v>5.92735718888498E-5</c:v>
                </c:pt>
                <c:pt idx="51">
                  <c:v>9.57647962669259E-6</c:v>
                </c:pt>
                <c:pt idx="52">
                  <c:v>1.53465459382883E-6</c:v>
                </c:pt>
                <c:pt idx="53">
                  <c:v>2.4560681882291E-7</c:v>
                </c:pt>
                <c:pt idx="54">
                  <c:v>3.92986811251251E-8</c:v>
                </c:pt>
                <c:pt idx="55">
                  <c:v>6.28782969007191E-9</c:v>
                </c:pt>
                <c:pt idx="56">
                  <c:v>1.00605379260173E-9</c:v>
                </c:pt>
                <c:pt idx="57">
                  <c:v>1.60968633496399E-10</c:v>
                </c:pt>
                <c:pt idx="58">
                  <c:v>2.57549820424352E-11</c:v>
                </c:pt>
                <c:pt idx="59">
                  <c:v>4.12079714427473E-12</c:v>
                </c:pt>
                <c:pt idx="60">
                  <c:v>6.59327543531575E-13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8286728"/>
        <c:axId val="-2107707208"/>
      </c:scatterChart>
      <c:valAx>
        <c:axId val="-2108286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nutrient concentration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07707208"/>
        <c:crosses val="autoZero"/>
        <c:crossBetween val="midCat"/>
      </c:valAx>
      <c:valAx>
        <c:axId val="-2107707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uptake rate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08286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v-observed</c:v>
                </c:pt>
              </c:strCache>
            </c:strRef>
          </c:tx>
          <c:xVal>
            <c:numRef>
              <c:f>Sheet2!$A$4:$A$15</c:f>
              <c:numCache>
                <c:formatCode>General</c:formatCode>
                <c:ptCount val="12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15.0</c:v>
                </c:pt>
                <c:pt idx="7">
                  <c:v>20.0</c:v>
                </c:pt>
                <c:pt idx="8">
                  <c:v>30.0</c:v>
                </c:pt>
                <c:pt idx="9">
                  <c:v>50.0</c:v>
                </c:pt>
                <c:pt idx="10">
                  <c:v>75.0</c:v>
                </c:pt>
                <c:pt idx="11">
                  <c:v>100.0</c:v>
                </c:pt>
              </c:numCache>
            </c:numRef>
          </c:xVal>
          <c:yVal>
            <c:numRef>
              <c:f>Sheet2!$B$4:$B$15</c:f>
              <c:numCache>
                <c:formatCode>0.00</c:formatCode>
                <c:ptCount val="12"/>
                <c:pt idx="0">
                  <c:v>0.0</c:v>
                </c:pt>
                <c:pt idx="1">
                  <c:v>1.540499489639347</c:v>
                </c:pt>
                <c:pt idx="2">
                  <c:v>2.628354517699392</c:v>
                </c:pt>
                <c:pt idx="3">
                  <c:v>3.477294666424284</c:v>
                </c:pt>
                <c:pt idx="4">
                  <c:v>4.025749095031536</c:v>
                </c:pt>
                <c:pt idx="5">
                  <c:v>4.540914095409853</c:v>
                </c:pt>
                <c:pt idx="6">
                  <c:v>5.552178371430835</c:v>
                </c:pt>
                <c:pt idx="7">
                  <c:v>6.111558126016831</c:v>
                </c:pt>
                <c:pt idx="8">
                  <c:v>7.096387180282675</c:v>
                </c:pt>
                <c:pt idx="9">
                  <c:v>7.80798986144542</c:v>
                </c:pt>
                <c:pt idx="10">
                  <c:v>8.624249267160113</c:v>
                </c:pt>
                <c:pt idx="11">
                  <c:v>8.265388002853797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332856"/>
        <c:axId val="-2134370168"/>
      </c:scatterChart>
      <c:valAx>
        <c:axId val="-2109332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4370168"/>
        <c:crosses val="autoZero"/>
        <c:crossBetween val="midCat"/>
      </c:valAx>
      <c:valAx>
        <c:axId val="-21343701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109332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4</xdr:row>
      <xdr:rowOff>25400</xdr:rowOff>
    </xdr:from>
    <xdr:to>
      <xdr:col>12</xdr:col>
      <xdr:colOff>203200</xdr:colOff>
      <xdr:row>22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177800</xdr:colOff>
      <xdr:row>27</xdr:row>
      <xdr:rowOff>114300</xdr:rowOff>
    </xdr:from>
    <xdr:to>
      <xdr:col>12</xdr:col>
      <xdr:colOff>546100</xdr:colOff>
      <xdr:row>54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819150</xdr:colOff>
      <xdr:row>27</xdr:row>
      <xdr:rowOff>184150</xdr:rowOff>
    </xdr:from>
    <xdr:to>
      <xdr:col>18</xdr:col>
      <xdr:colOff>438150</xdr:colOff>
      <xdr:row>42</xdr:row>
      <xdr:rowOff>69850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19050</xdr:rowOff>
    </xdr:from>
    <xdr:to>
      <xdr:col>11</xdr:col>
      <xdr:colOff>203200</xdr:colOff>
      <xdr:row>23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selection activeCell="O61" sqref="O61"/>
    </sheetView>
  </sheetViews>
  <sheetFormatPr baseColWidth="10" defaultRowHeight="15" x14ac:dyDescent="0"/>
  <cols>
    <col min="1" max="1" width="15.5" customWidth="1"/>
    <col min="2" max="2" width="10.83203125" style="1"/>
    <col min="3" max="3" width="16.33203125" customWidth="1"/>
  </cols>
  <sheetData>
    <row r="1" spans="1:5">
      <c r="A1" t="s">
        <v>0</v>
      </c>
    </row>
    <row r="2" spans="1:5">
      <c r="A2" t="s">
        <v>1</v>
      </c>
      <c r="B2" s="1">
        <v>0.04</v>
      </c>
      <c r="C2" t="s">
        <v>13</v>
      </c>
      <c r="E2" t="s">
        <v>16</v>
      </c>
    </row>
    <row r="3" spans="1:5">
      <c r="A3" t="s">
        <v>2</v>
      </c>
      <c r="B3" s="1">
        <v>10</v>
      </c>
      <c r="C3" t="s">
        <v>12</v>
      </c>
    </row>
    <row r="5" spans="1:5">
      <c r="A5" s="2" t="s">
        <v>5</v>
      </c>
    </row>
    <row r="6" spans="1:5">
      <c r="B6" t="s">
        <v>3</v>
      </c>
      <c r="C6" s="1" t="s">
        <v>4</v>
      </c>
    </row>
    <row r="7" spans="1:5">
      <c r="B7">
        <v>0</v>
      </c>
      <c r="C7" s="1">
        <f t="shared" ref="C7:C21" si="0">Vmax*B7/(B7+Khalf)</f>
        <v>0</v>
      </c>
    </row>
    <row r="8" spans="1:5">
      <c r="B8">
        <v>1</v>
      </c>
      <c r="C8" s="1">
        <f t="shared" si="0"/>
        <v>3.6363636363636364E-3</v>
      </c>
    </row>
    <row r="9" spans="1:5">
      <c r="B9">
        <v>2</v>
      </c>
      <c r="C9" s="1">
        <f t="shared" si="0"/>
        <v>6.6666666666666671E-3</v>
      </c>
    </row>
    <row r="10" spans="1:5">
      <c r="B10">
        <v>3</v>
      </c>
      <c r="C10" s="1">
        <f t="shared" si="0"/>
        <v>9.2307692307692299E-3</v>
      </c>
    </row>
    <row r="11" spans="1:5">
      <c r="B11">
        <v>4</v>
      </c>
      <c r="C11" s="1">
        <f t="shared" si="0"/>
        <v>1.1428571428571429E-2</v>
      </c>
    </row>
    <row r="12" spans="1:5">
      <c r="B12">
        <v>5</v>
      </c>
      <c r="C12" s="1">
        <f t="shared" si="0"/>
        <v>1.3333333333333334E-2</v>
      </c>
    </row>
    <row r="13" spans="1:5">
      <c r="B13">
        <v>6</v>
      </c>
      <c r="C13" s="1">
        <f t="shared" si="0"/>
        <v>1.4999999999999999E-2</v>
      </c>
    </row>
    <row r="14" spans="1:5">
      <c r="B14">
        <v>7</v>
      </c>
      <c r="C14" s="1">
        <f t="shared" si="0"/>
        <v>1.6470588235294119E-2</v>
      </c>
    </row>
    <row r="15" spans="1:5">
      <c r="B15">
        <v>8</v>
      </c>
      <c r="C15" s="1">
        <f t="shared" si="0"/>
        <v>1.7777777777777778E-2</v>
      </c>
    </row>
    <row r="16" spans="1:5">
      <c r="B16">
        <v>9</v>
      </c>
      <c r="C16" s="1">
        <f t="shared" si="0"/>
        <v>1.8947368421052629E-2</v>
      </c>
    </row>
    <row r="17" spans="1:5">
      <c r="B17">
        <v>10</v>
      </c>
      <c r="C17" s="1">
        <f t="shared" si="0"/>
        <v>0.02</v>
      </c>
    </row>
    <row r="18" spans="1:5">
      <c r="B18">
        <v>20</v>
      </c>
      <c r="C18" s="1">
        <f t="shared" si="0"/>
        <v>2.6666666666666668E-2</v>
      </c>
    </row>
    <row r="19" spans="1:5">
      <c r="B19">
        <v>30</v>
      </c>
      <c r="C19" s="1">
        <f t="shared" si="0"/>
        <v>0.03</v>
      </c>
    </row>
    <row r="20" spans="1:5">
      <c r="B20">
        <v>40</v>
      </c>
      <c r="C20" s="1">
        <f t="shared" si="0"/>
        <v>3.2000000000000001E-2</v>
      </c>
    </row>
    <row r="21" spans="1:5">
      <c r="B21">
        <v>50</v>
      </c>
      <c r="C21" s="1">
        <f t="shared" si="0"/>
        <v>3.3333333333333333E-2</v>
      </c>
    </row>
    <row r="23" spans="1:5">
      <c r="A23" s="2" t="s">
        <v>6</v>
      </c>
    </row>
    <row r="24" spans="1:5">
      <c r="A24" t="s">
        <v>8</v>
      </c>
      <c r="B24">
        <v>2</v>
      </c>
    </row>
    <row r="25" spans="1:5">
      <c r="A25" t="s">
        <v>14</v>
      </c>
      <c r="B25">
        <v>100</v>
      </c>
    </row>
    <row r="26" spans="1:5">
      <c r="A26" t="s">
        <v>15</v>
      </c>
      <c r="B26" s="1">
        <v>5</v>
      </c>
    </row>
    <row r="28" spans="1:5">
      <c r="A28" t="s">
        <v>7</v>
      </c>
      <c r="B28" t="s">
        <v>9</v>
      </c>
      <c r="C28" t="s">
        <v>10</v>
      </c>
      <c r="D28" t="s">
        <v>11</v>
      </c>
      <c r="E28" t="s">
        <v>17</v>
      </c>
    </row>
    <row r="29" spans="1:5">
      <c r="A29">
        <v>0</v>
      </c>
      <c r="B29">
        <f>init_nutrient</f>
        <v>100</v>
      </c>
      <c r="C29">
        <f>init_biomass</f>
        <v>5</v>
      </c>
      <c r="D29">
        <f>C29*Vmax*B29/(B29+Khalf)</f>
        <v>0.18181818181818182</v>
      </c>
      <c r="E29">
        <f>D29/C29</f>
        <v>3.6363636363636362E-2</v>
      </c>
    </row>
    <row r="30" spans="1:5">
      <c r="A30">
        <f>A29+delta_T</f>
        <v>2</v>
      </c>
      <c r="B30">
        <f>B29-delta_T*D29</f>
        <v>99.63636363636364</v>
      </c>
      <c r="C30">
        <f>C29+delta_T*D29</f>
        <v>5.3636363636363633</v>
      </c>
      <c r="D30">
        <f>C30*Vmax*B30/(B30+Khalf)</f>
        <v>0.19497663199155735</v>
      </c>
      <c r="E30">
        <f t="shared" ref="E30:E55" si="1">D30/C30</f>
        <v>3.6351575456053067E-2</v>
      </c>
    </row>
    <row r="31" spans="1:5">
      <c r="A31">
        <f>A30+delta_T</f>
        <v>4</v>
      </c>
      <c r="B31">
        <f>B30-delta_T*D30</f>
        <v>99.246410372380524</v>
      </c>
      <c r="C31">
        <f>C30+delta_T*D30</f>
        <v>5.753589627619478</v>
      </c>
      <c r="D31">
        <f>C31*Vmax*B31/(B31+Khalf)</f>
        <v>0.20907711854351591</v>
      </c>
      <c r="E31">
        <f t="shared" si="1"/>
        <v>3.6338552464684662E-2</v>
      </c>
    </row>
    <row r="32" spans="1:5">
      <c r="A32">
        <f>A31+delta_T</f>
        <v>6</v>
      </c>
      <c r="B32">
        <f>B31-delta_T*D31</f>
        <v>98.828256135293486</v>
      </c>
      <c r="C32">
        <f>C31+delta_T*D31</f>
        <v>6.1717438647065102</v>
      </c>
      <c r="D32">
        <f>C32*Vmax*B32/(B32+Khalf)</f>
        <v>0.22418541107720055</v>
      </c>
      <c r="E32">
        <f t="shared" si="1"/>
        <v>3.6324483969469044E-2</v>
      </c>
    </row>
    <row r="33" spans="1:5">
      <c r="A33">
        <f>A32+delta_T</f>
        <v>8</v>
      </c>
      <c r="B33">
        <f>B32-delta_T*D32</f>
        <v>98.379885313139084</v>
      </c>
      <c r="C33">
        <f>C32+delta_T*D32</f>
        <v>6.6201146868609113</v>
      </c>
      <c r="D33">
        <f>C33*Vmax*B33/(B33+Khalf)</f>
        <v>0.24037158621139365</v>
      </c>
      <c r="E33">
        <f t="shared" si="1"/>
        <v>3.6309278249886591E-2</v>
      </c>
    </row>
    <row r="34" spans="1:5">
      <c r="A34">
        <f>A33+delta_T</f>
        <v>10</v>
      </c>
      <c r="B34">
        <f>B33-delta_T*D33</f>
        <v>97.899142140716293</v>
      </c>
      <c r="C34">
        <f>C33+delta_T*D33</f>
        <v>7.1008578592836988</v>
      </c>
      <c r="D34">
        <f>C34*Vmax*B34/(B34+Khalf)</f>
        <v>0.2577102575960934</v>
      </c>
      <c r="E34">
        <f t="shared" si="1"/>
        <v>3.6292834288910836E-2</v>
      </c>
    </row>
    <row r="35" spans="1:5">
      <c r="A35">
        <f>A34+delta_T</f>
        <v>12</v>
      </c>
      <c r="B35">
        <f>B34-delta_T*D34</f>
        <v>97.383721625524103</v>
      </c>
      <c r="C35">
        <f>C34+delta_T*D34</f>
        <v>7.6162783744758853</v>
      </c>
      <c r="D35">
        <f>C35*Vmax*B35/(B35+Khalf)</f>
        <v>0.27628080748736628</v>
      </c>
      <c r="E35">
        <f t="shared" si="1"/>
        <v>3.6275040630507224E-2</v>
      </c>
    </row>
    <row r="36" spans="1:5">
      <c r="A36">
        <f>A35+delta_T</f>
        <v>14</v>
      </c>
      <c r="B36">
        <f>B35-delta_T*D35</f>
        <v>96.831160010549368</v>
      </c>
      <c r="C36">
        <f>C35+delta_T*D35</f>
        <v>8.1688399894506176</v>
      </c>
      <c r="D36">
        <f>C36*Vmax*B36/(B36+Khalf)</f>
        <v>0.29616761702894834</v>
      </c>
      <c r="E36">
        <f t="shared" si="1"/>
        <v>3.6255774064790636E-2</v>
      </c>
    </row>
    <row r="37" spans="1:5">
      <c r="A37">
        <f>A36+delta_T</f>
        <v>16</v>
      </c>
      <c r="B37">
        <f>B36-delta_T*D36</f>
        <v>96.238824776491469</v>
      </c>
      <c r="C37">
        <f>C36+delta_T*D36</f>
        <v>8.7611752235085145</v>
      </c>
      <c r="D37">
        <f>C37*Vmax*B37/(B37+Khalf)</f>
        <v>0.31746029154417005</v>
      </c>
      <c r="E37">
        <f t="shared" si="1"/>
        <v>3.6234898109598519E-2</v>
      </c>
    </row>
    <row r="38" spans="1:5">
      <c r="A38">
        <f>A37+delta_T</f>
        <v>18</v>
      </c>
      <c r="B38">
        <f>B37-delta_T*D37</f>
        <v>95.603904193403125</v>
      </c>
      <c r="C38">
        <f>C37+delta_T*D37</f>
        <v>9.3960958065968541</v>
      </c>
      <c r="D38">
        <f>C38*Vmax*B38/(B38+Khalf)</f>
        <v>0.34025387608426616</v>
      </c>
      <c r="E38">
        <f t="shared" si="1"/>
        <v>3.6212261250612103E-2</v>
      </c>
    </row>
    <row r="39" spans="1:5">
      <c r="A39">
        <f>A38+delta_T</f>
        <v>20</v>
      </c>
      <c r="B39">
        <f>B38-delta_T*D38</f>
        <v>94.923396441234587</v>
      </c>
      <c r="C39">
        <f>C38+delta_T*D38</f>
        <v>10.076603558765386</v>
      </c>
      <c r="D39">
        <f>C39*Vmax*B39/(B39+Khalf)</f>
        <v>0.36464905515160706</v>
      </c>
      <c r="E39">
        <f t="shared" si="1"/>
        <v>3.6187694893921665E-2</v>
      </c>
    </row>
    <row r="40" spans="1:5">
      <c r="A40">
        <f>A39+delta_T</f>
        <v>22</v>
      </c>
      <c r="B40">
        <f>B39-delta_T*D39</f>
        <v>94.194098330931368</v>
      </c>
      <c r="C40">
        <f>C39+delta_T*D39</f>
        <v>10.8059016690686</v>
      </c>
      <c r="D40">
        <f>C40*Vmax*B40/(B40+Khalf)</f>
        <v>0.39075232884604194</v>
      </c>
      <c r="E40">
        <f t="shared" si="1"/>
        <v>3.6161010974637371E-2</v>
      </c>
    </row>
    <row r="41" spans="1:5">
      <c r="A41">
        <f>A40+delta_T</f>
        <v>24</v>
      </c>
      <c r="B41">
        <f>B40-delta_T*D40</f>
        <v>93.412593673239286</v>
      </c>
      <c r="C41">
        <f>C40+delta_T*D40</f>
        <v>11.587406326760684</v>
      </c>
      <c r="D41">
        <f>C41*Vmax*B41/(B41+Khalf)</f>
        <v>0.41867615557485816</v>
      </c>
      <c r="E41">
        <f t="shared" si="1"/>
        <v>3.6131999152212442E-2</v>
      </c>
    </row>
    <row r="42" spans="1:5">
      <c r="A42">
        <f>A41+delta_T</f>
        <v>26</v>
      </c>
      <c r="B42">
        <f>B41-delta_T*D41</f>
        <v>92.575241362089571</v>
      </c>
      <c r="C42">
        <f>C41+delta_T*D41</f>
        <v>12.424758637910401</v>
      </c>
      <c r="D42">
        <f>C42*Vmax*B42/(B42+Khalf)</f>
        <v>0.44853904879832734</v>
      </c>
      <c r="E42">
        <f t="shared" si="1"/>
        <v>3.6100423506799227E-2</v>
      </c>
    </row>
    <row r="43" spans="1:5">
      <c r="A43">
        <f>A42+delta_T</f>
        <v>28</v>
      </c>
      <c r="B43">
        <f>B42-delta_T*D42</f>
        <v>91.678163264492923</v>
      </c>
      <c r="C43">
        <f>C42+delta_T*D42</f>
        <v>13.321836735507055</v>
      </c>
      <c r="D43">
        <f>C43*Vmax*B43/(B43+Khalf)</f>
        <v>0.48046561189101794</v>
      </c>
      <c r="E43">
        <f t="shared" si="1"/>
        <v>3.6066018630180316E-2</v>
      </c>
    </row>
    <row r="44" spans="1:5">
      <c r="A44">
        <f>A43+delta_T</f>
        <v>30</v>
      </c>
      <c r="B44">
        <f>B43-delta_T*D43</f>
        <v>90.717232040710883</v>
      </c>
      <c r="C44">
        <f>C43+delta_T*D43</f>
        <v>14.282767959289091</v>
      </c>
      <c r="D44">
        <f>C44*Vmax*B44/(B44+Khalf)</f>
        <v>0.51458649086890207</v>
      </c>
      <c r="E44">
        <f t="shared" si="1"/>
        <v>3.6028484978237726E-2</v>
      </c>
    </row>
    <row r="45" spans="1:5">
      <c r="A45">
        <f>A44+delta_T</f>
        <v>32</v>
      </c>
      <c r="B45">
        <f>B44-delta_T*D44</f>
        <v>89.688059058973082</v>
      </c>
      <c r="C45">
        <f>C44+delta_T*D44</f>
        <v>15.311940941026895</v>
      </c>
      <c r="D45">
        <f>C45*Vmax*B45/(B45+Khalf)</f>
        <v>0.55103821917684948</v>
      </c>
      <c r="E45">
        <f t="shared" si="1"/>
        <v>3.5987483317702379E-2</v>
      </c>
    </row>
    <row r="46" spans="1:5">
      <c r="A46">
        <f>A45+delta_T</f>
        <v>34</v>
      </c>
      <c r="B46">
        <f>B45-delta_T*D45</f>
        <v>88.585982620619376</v>
      </c>
      <c r="C46">
        <f>C45+delta_T*D45</f>
        <v>16.414017379380596</v>
      </c>
      <c r="D46">
        <f>C46*Vmax*B46/(B46+Khalf)</f>
        <v>0.5899629215645662</v>
      </c>
      <c r="E46">
        <f t="shared" si="1"/>
        <v>3.5942628055559499E-2</v>
      </c>
    </row>
    <row r="47" spans="1:5">
      <c r="A47">
        <f>A46+delta_T</f>
        <v>36</v>
      </c>
      <c r="B47">
        <f>B46-delta_T*D46</f>
        <v>87.406056777490249</v>
      </c>
      <c r="C47">
        <f>C46+delta_T*D46</f>
        <v>17.593943222509729</v>
      </c>
      <c r="D47">
        <f>C47*Vmax*B47/(B47+Khalf)</f>
        <v>0.63150783477850525</v>
      </c>
      <c r="E47">
        <f t="shared" si="1"/>
        <v>3.5893479181548837E-2</v>
      </c>
    </row>
    <row r="48" spans="1:5">
      <c r="A48">
        <f>A47+delta_T</f>
        <v>38</v>
      </c>
      <c r="B48">
        <f>B47-delta_T*D47</f>
        <v>86.143041107933243</v>
      </c>
      <c r="C48">
        <f>C47+delta_T*D47</f>
        <v>18.856958892066739</v>
      </c>
      <c r="D48">
        <f>C48*Vmax*B48/(B48+Khalf)</f>
        <v>0.67582459064772626</v>
      </c>
      <c r="E48">
        <f t="shared" si="1"/>
        <v>3.5839532477957015E-2</v>
      </c>
    </row>
    <row r="49" spans="1:5">
      <c r="A49">
        <f>A48+delta_T</f>
        <v>40</v>
      </c>
      <c r="B49">
        <f>B48-delta_T*D48</f>
        <v>84.791391926637786</v>
      </c>
      <c r="C49">
        <f>C48+delta_T*D48</f>
        <v>20.208608073362193</v>
      </c>
      <c r="D49">
        <f>C49*Vmax*B49/(B49+Khalf)</f>
        <v>0.72306819115660514</v>
      </c>
      <c r="E49">
        <f t="shared" si="1"/>
        <v>3.5780207549757539E-2</v>
      </c>
    </row>
    <row r="50" spans="1:5">
      <c r="A50">
        <f>A49+delta_T</f>
        <v>42</v>
      </c>
      <c r="B50">
        <f>B49-delta_T*D49</f>
        <v>83.345255544324573</v>
      </c>
      <c r="C50">
        <f>C49+delta_T*D49</f>
        <v>21.654744455675402</v>
      </c>
      <c r="D50">
        <f>C50*Vmax*B50/(B50+Khalf)</f>
        <v>0.7733955839023019</v>
      </c>
      <c r="E50">
        <f t="shared" si="1"/>
        <v>3.5714833092828573E-2</v>
      </c>
    </row>
    <row r="51" spans="1:5">
      <c r="A51">
        <f>A50+delta_T</f>
        <v>44</v>
      </c>
      <c r="B51">
        <f>B50-delta_T*D50</f>
        <v>81.798464376519973</v>
      </c>
      <c r="C51">
        <f>C50+delta_T*D50</f>
        <v>23.201535623480005</v>
      </c>
      <c r="D51">
        <f>C51*Vmax*B51/(B51+Khalf)</f>
        <v>0.82696371799579538</v>
      </c>
      <c r="E51">
        <f t="shared" si="1"/>
        <v>3.5642628635274738E-2</v>
      </c>
    </row>
    <row r="52" spans="1:5">
      <c r="A52">
        <f>A51+delta_T</f>
        <v>46</v>
      </c>
      <c r="B52">
        <f>B51-delta_T*D51</f>
        <v>80.144536940528383</v>
      </c>
      <c r="C52">
        <f>C51+delta_T*D51</f>
        <v>24.855463059471596</v>
      </c>
      <c r="D52">
        <f>C52*Vmax*B52/(B52+Khalf)</f>
        <v>0.88392692223067237</v>
      </c>
      <c r="E52">
        <f t="shared" si="1"/>
        <v>3.5562681737841814E-2</v>
      </c>
    </row>
    <row r="53" spans="1:5">
      <c r="A53">
        <f>A52+delta_T</f>
        <v>48</v>
      </c>
      <c r="B53">
        <f>B52-delta_T*D52</f>
        <v>78.37668309606704</v>
      </c>
      <c r="C53">
        <f>C52+delta_T*D52</f>
        <v>26.623316903932942</v>
      </c>
      <c r="D53">
        <f>C53*Vmax*B53/(B53+Khalf)</f>
        <v>0.94443339525539505</v>
      </c>
      <c r="E53">
        <f t="shared" si="1"/>
        <v>3.5473919296505022E-2</v>
      </c>
    </row>
    <row r="54" spans="1:5">
      <c r="A54">
        <f>A53+delta_T</f>
        <v>50</v>
      </c>
      <c r="B54">
        <f>B53-delta_T*D53</f>
        <v>76.487816305556251</v>
      </c>
      <c r="C54">
        <f>C53+delta_T*D53</f>
        <v>28.512183694443731</v>
      </c>
      <c r="D54">
        <f>C54*Vmax*B54/(B54+Khalf)</f>
        <v>1.0086205257795529</v>
      </c>
      <c r="E54">
        <f t="shared" si="1"/>
        <v>3.537507111305916E-2</v>
      </c>
    </row>
    <row r="55" spans="1:5">
      <c r="A55">
        <f>A54+delta_T</f>
        <v>52</v>
      </c>
      <c r="B55">
        <f>B54-delta_T*D54</f>
        <v>74.47057525399714</v>
      </c>
      <c r="C55">
        <f>C54+delta_T*D54</f>
        <v>30.529424746002839</v>
      </c>
      <c r="D55">
        <f>C55*Vmax*B55/(B55+Khalf)</f>
        <v>1.0766086610264267</v>
      </c>
      <c r="E55">
        <f>D55/C55</f>
        <v>3.526462322770707E-2</v>
      </c>
    </row>
    <row r="56" spans="1:5">
      <c r="A56">
        <f>A55+delta_T</f>
        <v>54</v>
      </c>
      <c r="B56">
        <f>B55-delta_T*D55</f>
        <v>72.317357931944287</v>
      </c>
      <c r="C56">
        <f>C55+delta_T*D55</f>
        <v>32.682642068055692</v>
      </c>
      <c r="D56">
        <f>C56*Vmax*B56/(B56+Khalf)</f>
        <v>1.1484928010207718</v>
      </c>
      <c r="E56">
        <f t="shared" ref="E56:E89" si="2">D56/C56</f>
        <v>3.5140757550422126E-2</v>
      </c>
    </row>
    <row r="57" spans="1:5">
      <c r="A57">
        <f>A56+delta_T</f>
        <v>56</v>
      </c>
      <c r="B57">
        <f>B56-delta_T*D56</f>
        <v>70.020372329902742</v>
      </c>
      <c r="C57">
        <f>C56+delta_T*D56</f>
        <v>34.979627670097237</v>
      </c>
      <c r="D57">
        <f>C57*Vmax*B57/(B57+Khalf)</f>
        <v>1.224331495646543</v>
      </c>
      <c r="E57">
        <f t="shared" si="2"/>
        <v>3.5001272946457856E-2</v>
      </c>
    </row>
    <row r="58" spans="1:5">
      <c r="A58">
        <f>A57+delta_T</f>
        <v>58</v>
      </c>
      <c r="B58">
        <f>B57-delta_T*D57</f>
        <v>67.571709338609651</v>
      </c>
      <c r="C58">
        <f>C57+delta_T*D57</f>
        <v>37.428290661390321</v>
      </c>
      <c r="D58">
        <f>C58*Vmax*B58/(B58+Khalf)</f>
        <v>1.3041319311774726</v>
      </c>
      <c r="E58">
        <f t="shared" si="2"/>
        <v>3.484348091062487E-2</v>
      </c>
    </row>
    <row r="59" spans="1:5">
      <c r="A59">
        <f>A58+delta_T</f>
        <v>60</v>
      </c>
      <c r="B59">
        <f>B58-delta_T*D58</f>
        <v>64.963445476254705</v>
      </c>
      <c r="C59">
        <f>C58+delta_T*D58</f>
        <v>40.036554523745266</v>
      </c>
      <c r="D59">
        <f>C59*Vmax*B59/(B59+Khalf)</f>
        <v>1.387829767074559</v>
      </c>
      <c r="E59">
        <f t="shared" si="2"/>
        <v>3.4664065966302157E-2</v>
      </c>
    </row>
    <row r="60" spans="1:5">
      <c r="A60">
        <f>A59+delta_T</f>
        <v>62</v>
      </c>
      <c r="B60">
        <f>B59-delta_T*D59</f>
        <v>62.187785942105585</v>
      </c>
      <c r="C60">
        <f>C59+delta_T*D59</f>
        <v>42.812214057894387</v>
      </c>
      <c r="D60">
        <f>C60*Vmax*B60/(B60+Khalf)</f>
        <v>1.4752616492076234</v>
      </c>
      <c r="E60">
        <f t="shared" si="2"/>
        <v>3.4458896407755193E-2</v>
      </c>
    </row>
    <row r="61" spans="1:5">
      <c r="A61">
        <f>A60+delta_T</f>
        <v>64</v>
      </c>
      <c r="B61">
        <f>B60-delta_T*D60</f>
        <v>59.237262643690336</v>
      </c>
      <c r="C61">
        <f>C60+delta_T*D60</f>
        <v>45.762737356309636</v>
      </c>
      <c r="D61">
        <f>C61*Vmax*B61/(B61+Khalf)</f>
        <v>1.566127364694119</v>
      </c>
      <c r="E61">
        <f t="shared" si="2"/>
        <v>3.4222764090797678E-2</v>
      </c>
    </row>
    <row r="62" spans="1:5">
      <c r="A62">
        <f>A61+delta_T</f>
        <v>66</v>
      </c>
      <c r="B62">
        <f>B61-delta_T*D61</f>
        <v>56.105007914302099</v>
      </c>
      <c r="C62">
        <f>C61+delta_T*D61</f>
        <v>48.894992085697872</v>
      </c>
      <c r="D62">
        <f>C62*Vmax*B62/(B62+Khalf)</f>
        <v>1.6599371239735097</v>
      </c>
      <c r="E62">
        <f t="shared" si="2"/>
        <v>3.3949021222135611E-2</v>
      </c>
    </row>
    <row r="63" spans="1:5">
      <c r="A63">
        <f>A62+delta_T</f>
        <v>68</v>
      </c>
      <c r="B63">
        <f>B62-delta_T*D62</f>
        <v>52.78513366635508</v>
      </c>
      <c r="C63">
        <f>C62+delta_T*D62</f>
        <v>52.214866333644892</v>
      </c>
      <c r="D63">
        <f>C63*Vmax*B63/(B63+Khalf)</f>
        <v>1.7559371385199543</v>
      </c>
      <c r="E63">
        <f t="shared" si="2"/>
        <v>3.3629065088470945E-2</v>
      </c>
    </row>
    <row r="64" spans="1:5">
      <c r="A64">
        <f>A63+delta_T</f>
        <v>70</v>
      </c>
      <c r="B64">
        <f>B63-delta_T*D63</f>
        <v>49.273259389315172</v>
      </c>
      <c r="C64">
        <f>C63+delta_T*D63</f>
        <v>55.7267406106848</v>
      </c>
      <c r="D64">
        <f>C64*Vmax*B64/(B64+Khalf)</f>
        <v>1.8530029718772856</v>
      </c>
      <c r="E64">
        <f t="shared" si="2"/>
        <v>3.3251594325651244E-2</v>
      </c>
    </row>
    <row r="65" spans="1:5">
      <c r="A65">
        <f>A64+delta_T</f>
        <v>72</v>
      </c>
      <c r="B65">
        <f>B64-delta_T*D64</f>
        <v>45.567253445560603</v>
      </c>
      <c r="C65">
        <f>C64+delta_T*D64</f>
        <v>59.432746554439369</v>
      </c>
      <c r="D65">
        <f>C65*Vmax*B65/(B65+Khalf)</f>
        <v>1.9494841708274291</v>
      </c>
      <c r="E65">
        <f t="shared" si="2"/>
        <v>3.280151572739004E-2</v>
      </c>
    </row>
    <row r="66" spans="1:5">
      <c r="A66">
        <f>A65+delta_T</f>
        <v>74</v>
      </c>
      <c r="B66">
        <f>B65-delta_T*D65</f>
        <v>41.668285103905745</v>
      </c>
      <c r="C66">
        <f>C65+delta_T*D65</f>
        <v>63.331714896094226</v>
      </c>
      <c r="D66">
        <f>C66*Vmax*B66/(B66+Khalf)</f>
        <v>2.0429739033163656</v>
      </c>
      <c r="E66">
        <f t="shared" si="2"/>
        <v>3.2258307021500836E-2</v>
      </c>
    </row>
    <row r="67" spans="1:5">
      <c r="A67">
        <f>A66+delta_T</f>
        <v>76</v>
      </c>
      <c r="B67">
        <f>B66-delta_T*D66</f>
        <v>37.582337297273014</v>
      </c>
      <c r="C67">
        <f>C66+delta_T*D66</f>
        <v>67.417662702726957</v>
      </c>
      <c r="D67">
        <f>C67*Vmax*B67/(B67+Khalf)</f>
        <v>2.1299612279726126</v>
      </c>
      <c r="E67">
        <f t="shared" si="2"/>
        <v>3.1593519303161163E-2</v>
      </c>
    </row>
    <row r="68" spans="1:5">
      <c r="A68">
        <f>A67+delta_T</f>
        <v>78</v>
      </c>
      <c r="B68">
        <f>B67-delta_T*D67</f>
        <v>33.322414841327792</v>
      </c>
      <c r="C68">
        <f>C67+delta_T*D67</f>
        <v>71.677585158672187</v>
      </c>
      <c r="D68">
        <f>C68*Vmax*B68/(B68+Khalf)</f>
        <v>2.2052974066472149</v>
      </c>
      <c r="E68">
        <f t="shared" si="2"/>
        <v>3.0766904350437628E-2</v>
      </c>
    </row>
    <row r="69" spans="1:5">
      <c r="A69">
        <f>A68+delta_T</f>
        <v>80</v>
      </c>
      <c r="B69">
        <f>B68-delta_T*D68</f>
        <v>28.911820028033361</v>
      </c>
      <c r="C69">
        <f>C68+delta_T*D68</f>
        <v>76.088179971966611</v>
      </c>
      <c r="D69">
        <f>C69*Vmax*B69/(B69+Khalf)</f>
        <v>2.2613671260046617</v>
      </c>
      <c r="E69">
        <f t="shared" si="2"/>
        <v>2.9720347192399972E-2</v>
      </c>
    </row>
    <row r="70" spans="1:5">
      <c r="A70">
        <f>A69+delta_T</f>
        <v>82</v>
      </c>
      <c r="B70">
        <f>B69-delta_T*D69</f>
        <v>24.389085776024039</v>
      </c>
      <c r="C70">
        <f>C69+delta_T*D69</f>
        <v>80.610914223975939</v>
      </c>
      <c r="D70">
        <f>C70*Vmax*B70/(B70+Khalf)</f>
        <v>2.2868028703024992</v>
      </c>
      <c r="E70">
        <f t="shared" si="2"/>
        <v>2.8368402620377924E-2</v>
      </c>
    </row>
    <row r="71" spans="1:5">
      <c r="A71">
        <f>A70+delta_T</f>
        <v>84</v>
      </c>
      <c r="B71">
        <f>B70-delta_T*D70</f>
        <v>19.815480035419043</v>
      </c>
      <c r="C71">
        <f>C70+delta_T*D70</f>
        <v>85.184519964580943</v>
      </c>
      <c r="D71">
        <f>C71*Vmax*B71/(B71+Khalf)</f>
        <v>2.2645580787962447</v>
      </c>
      <c r="E71">
        <f t="shared" si="2"/>
        <v>2.6584150262721797E-2</v>
      </c>
    </row>
    <row r="72" spans="1:5">
      <c r="A72">
        <f>A71+delta_T</f>
        <v>86</v>
      </c>
      <c r="B72">
        <f>B71-delta_T*D71</f>
        <v>15.286363877826552</v>
      </c>
      <c r="C72">
        <f>C71+delta_T*D71</f>
        <v>89.713636122173426</v>
      </c>
      <c r="D72">
        <f>C72*Vmax*B72/(B72+Khalf)</f>
        <v>2.1693831397704986</v>
      </c>
      <c r="E72">
        <f t="shared" si="2"/>
        <v>2.4181197346813576E-2</v>
      </c>
    </row>
    <row r="73" spans="1:5">
      <c r="A73">
        <f>A72+delta_T</f>
        <v>88</v>
      </c>
      <c r="B73">
        <f>B72-delta_T*D72</f>
        <v>10.947597598285554</v>
      </c>
      <c r="C73">
        <f>C72+delta_T*D72</f>
        <v>94.052402401714417</v>
      </c>
      <c r="D73">
        <f>C73*Vmax*B73/(B73+Khalf)</f>
        <v>1.9661402216935202</v>
      </c>
      <c r="E73">
        <f t="shared" si="2"/>
        <v>2.0904731527173419E-2</v>
      </c>
    </row>
    <row r="74" spans="1:5">
      <c r="A74">
        <f>A73+delta_T</f>
        <v>90</v>
      </c>
      <c r="B74">
        <f>B73-delta_T*D73</f>
        <v>7.015317154898514</v>
      </c>
      <c r="C74">
        <f>C73+delta_T*D73</f>
        <v>97.98468284510146</v>
      </c>
      <c r="D74">
        <f>C74*Vmax*B74/(B74+Khalf)</f>
        <v>1.6159407908130297</v>
      </c>
      <c r="E74">
        <f t="shared" si="2"/>
        <v>1.6491769365295398E-2</v>
      </c>
    </row>
    <row r="75" spans="1:5">
      <c r="A75">
        <f>A74+delta_T</f>
        <v>92</v>
      </c>
      <c r="B75">
        <f>B74-delta_T*D74</f>
        <v>3.7834355732724547</v>
      </c>
      <c r="C75">
        <f>C74+delta_T*D74</f>
        <v>101.21656442672752</v>
      </c>
      <c r="D75">
        <f>C75*Vmax*B75/(B75+Khalf)</f>
        <v>1.111323366139797</v>
      </c>
      <c r="E75">
        <f t="shared" si="2"/>
        <v>1.0979659035397353E-2</v>
      </c>
    </row>
    <row r="76" spans="1:5">
      <c r="A76">
        <f>A75+delta_T</f>
        <v>94</v>
      </c>
      <c r="B76">
        <f>B75-delta_T*D75</f>
        <v>1.5607888409928607</v>
      </c>
      <c r="C76">
        <f>C75+delta_T*D75</f>
        <v>103.43921115900712</v>
      </c>
      <c r="D76">
        <f>C76*Vmax*B76/(B76+Khalf)</f>
        <v>0.55860121214433378</v>
      </c>
      <c r="E76">
        <f t="shared" si="2"/>
        <v>5.4002849198612896E-3</v>
      </c>
    </row>
    <row r="77" spans="1:5">
      <c r="A77">
        <f>A76+delta_T</f>
        <v>96</v>
      </c>
      <c r="B77">
        <f>B76-delta_T*D76</f>
        <v>0.44358641670419319</v>
      </c>
      <c r="C77">
        <f>C76+delta_T*D76</f>
        <v>104.55641358329578</v>
      </c>
      <c r="D77">
        <f>C77*Vmax*B77/(B77+Khalf)</f>
        <v>0.17763937786993458</v>
      </c>
      <c r="E77">
        <f t="shared" si="2"/>
        <v>1.6989811698965422E-3</v>
      </c>
    </row>
    <row r="78" spans="1:5">
      <c r="A78">
        <f>A77+delta_T</f>
        <v>98</v>
      </c>
      <c r="B78">
        <f>B77-delta_T*D77</f>
        <v>8.830766096432402E-2</v>
      </c>
      <c r="C78">
        <f>C77+delta_T*D77</f>
        <v>104.91169233903565</v>
      </c>
      <c r="D78">
        <f>C78*Vmax*B78/(B78+Khalf)</f>
        <v>3.673363846393024E-2</v>
      </c>
      <c r="E78">
        <f t="shared" si="2"/>
        <v>3.5013865132611484E-4</v>
      </c>
    </row>
    <row r="79" spans="1:5">
      <c r="A79">
        <f>A78+delta_T</f>
        <v>100</v>
      </c>
      <c r="B79">
        <f>B78-delta_T*D78</f>
        <v>1.4840384036463539E-2</v>
      </c>
      <c r="C79">
        <f>C78+delta_T*D78</f>
        <v>104.98515961596351</v>
      </c>
      <c r="D79">
        <f>C79*Vmax*B79/(B79+Khalf)</f>
        <v>6.2228454057591844E-3</v>
      </c>
      <c r="E79">
        <f t="shared" si="2"/>
        <v>5.92735718888498E-5</v>
      </c>
    </row>
    <row r="80" spans="1:5">
      <c r="A80">
        <f>A79+delta_T</f>
        <v>102</v>
      </c>
      <c r="B80">
        <f>B79-delta_T*D79</f>
        <v>2.39469322494517E-3</v>
      </c>
      <c r="C80">
        <f>C79+delta_T*D79</f>
        <v>104.99760530677503</v>
      </c>
      <c r="D80">
        <f>C80*Vmax*B80/(B80+Khalf)</f>
        <v>1.0055074280718411E-3</v>
      </c>
      <c r="E80">
        <f t="shared" si="2"/>
        <v>9.5764796266925927E-6</v>
      </c>
    </row>
    <row r="81" spans="1:5">
      <c r="A81">
        <f>A80+delta_T</f>
        <v>104</v>
      </c>
      <c r="B81">
        <f>B80-delta_T*D80</f>
        <v>3.8367836880148776E-4</v>
      </c>
      <c r="C81">
        <f>C80+delta_T*D80</f>
        <v>104.99961632163117</v>
      </c>
      <c r="D81">
        <f>C81*Vmax*B81/(B81+Khalf)</f>
        <v>1.6113814353825562E-4</v>
      </c>
      <c r="E81">
        <f t="shared" si="2"/>
        <v>1.5346545938288277E-6</v>
      </c>
    </row>
    <row r="82" spans="1:5">
      <c r="A82">
        <f>A81+delta_T</f>
        <v>106</v>
      </c>
      <c r="B82">
        <f>B81-delta_T*D81</f>
        <v>6.140208172497651E-5</v>
      </c>
      <c r="C82">
        <f>C81+delta_T*D81</f>
        <v>104.99993859791824</v>
      </c>
      <c r="D82">
        <f>C82*Vmax*B82/(B82+Khalf)</f>
        <v>2.5788700895635568E-5</v>
      </c>
      <c r="E82">
        <f t="shared" si="2"/>
        <v>2.4560681882290986E-7</v>
      </c>
    </row>
    <row r="83" spans="1:5">
      <c r="A83">
        <f>A82+delta_T</f>
        <v>108</v>
      </c>
      <c r="B83">
        <f>B82-delta_T*D82</f>
        <v>9.8246799337053736E-6</v>
      </c>
      <c r="C83">
        <f>C82+delta_T*D82</f>
        <v>104.99999017532004</v>
      </c>
      <c r="D83">
        <f>C83*Vmax*B83/(B83+Khalf)</f>
        <v>4.1263611320411718E-6</v>
      </c>
      <c r="E83">
        <f t="shared" si="2"/>
        <v>3.9298681125125111E-8</v>
      </c>
    </row>
    <row r="84" spans="1:5">
      <c r="A84">
        <f>A83+delta_T</f>
        <v>110</v>
      </c>
      <c r="B84">
        <f>B83-delta_T*D83</f>
        <v>1.57195766962303E-6</v>
      </c>
      <c r="C84">
        <f>C83+delta_T*D83</f>
        <v>104.9999984280423</v>
      </c>
      <c r="D84">
        <f>C84*Vmax*B84/(B84+Khalf)</f>
        <v>6.6022210757334822E-7</v>
      </c>
      <c r="E84">
        <f t="shared" si="2"/>
        <v>6.2878296900719096E-9</v>
      </c>
    </row>
    <row r="85" spans="1:5">
      <c r="A85">
        <f>A84+delta_T</f>
        <v>112</v>
      </c>
      <c r="B85">
        <f>B84-delta_T*D84</f>
        <v>2.5151345447633357E-7</v>
      </c>
      <c r="C85">
        <f>C84+delta_T*D84</f>
        <v>104.99999974848652</v>
      </c>
      <c r="D85">
        <f>C85*Vmax*B85/(B85+Khalf)</f>
        <v>1.0563564797014535E-7</v>
      </c>
      <c r="E85">
        <f t="shared" si="2"/>
        <v>1.0060537926017281E-9</v>
      </c>
    </row>
    <row r="86" spans="1:5">
      <c r="A86">
        <f>A85+delta_T</f>
        <v>114</v>
      </c>
      <c r="B86">
        <f>B85-delta_T*D85</f>
        <v>4.0242158536042883E-8</v>
      </c>
      <c r="C86">
        <f>C85+delta_T*D85</f>
        <v>104.99999995975782</v>
      </c>
      <c r="D86">
        <f>C86*Vmax*B86/(B86+Khalf)</f>
        <v>1.6901706510644169E-8</v>
      </c>
      <c r="E86">
        <f t="shared" si="2"/>
        <v>1.6096863349639904E-10</v>
      </c>
    </row>
    <row r="87" spans="1:5">
      <c r="A87">
        <f>A86+delta_T</f>
        <v>116</v>
      </c>
      <c r="B87">
        <f>B86-delta_T*D86</f>
        <v>6.4387455147545452E-9</v>
      </c>
      <c r="C87">
        <f>C86+delta_T*D86</f>
        <v>104.99999999356123</v>
      </c>
      <c r="D87">
        <f>C87*Vmax*B87/(B87+Khalf)</f>
        <v>2.7042731142898664E-9</v>
      </c>
      <c r="E87">
        <f t="shared" si="2"/>
        <v>2.5754982042435207E-11</v>
      </c>
    </row>
    <row r="88" spans="1:5">
      <c r="A88">
        <f>A87+delta_T</f>
        <v>118</v>
      </c>
      <c r="B88">
        <f>B87-delta_T*D87</f>
        <v>1.0301992861748124E-9</v>
      </c>
      <c r="C88">
        <f>C87+delta_T*D87</f>
        <v>104.99999999896978</v>
      </c>
      <c r="D88">
        <f>C88*Vmax*B88/(B88+Khalf)</f>
        <v>4.3268370014460088E-10</v>
      </c>
      <c r="E88">
        <f t="shared" si="2"/>
        <v>4.1207971442747259E-12</v>
      </c>
    </row>
    <row r="89" spans="1:5">
      <c r="A89">
        <f>A88+delta_T</f>
        <v>120</v>
      </c>
      <c r="B89">
        <f>B88-delta_T*D88</f>
        <v>1.6483188588561064E-10</v>
      </c>
      <c r="C89">
        <f>C88+delta_T*D88</f>
        <v>104.99999999983515</v>
      </c>
      <c r="D89">
        <f>C89*Vmax*B89/(B89+Khalf)</f>
        <v>6.9229392070706676E-11</v>
      </c>
      <c r="E89">
        <f t="shared" si="2"/>
        <v>6.5932754353157492E-13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tabSelected="1" workbookViewId="0">
      <selection activeCell="A3" sqref="A3:B15"/>
    </sheetView>
  </sheetViews>
  <sheetFormatPr baseColWidth="10" defaultRowHeight="15" x14ac:dyDescent="0"/>
  <sheetData>
    <row r="3" spans="1:3">
      <c r="A3" t="s">
        <v>18</v>
      </c>
      <c r="B3" t="s">
        <v>19</v>
      </c>
      <c r="C3" t="s">
        <v>20</v>
      </c>
    </row>
    <row r="4" spans="1:3">
      <c r="A4">
        <v>0</v>
      </c>
      <c r="B4" s="1">
        <f ca="1">C4*(0.9+0.1*RAND())</f>
        <v>0</v>
      </c>
      <c r="C4" s="1">
        <f>10*A4/(10+A4)</f>
        <v>0</v>
      </c>
    </row>
    <row r="5" spans="1:3">
      <c r="A5">
        <v>2</v>
      </c>
      <c r="B5" s="1">
        <f t="shared" ref="B5:B15" ca="1" si="0">C5*(0.9+0.1*RAND())</f>
        <v>1.5404994896393469</v>
      </c>
      <c r="C5" s="1">
        <f t="shared" ref="C5:C15" si="1">10*A5/(10+A5)</f>
        <v>1.6666666666666667</v>
      </c>
    </row>
    <row r="6" spans="1:3">
      <c r="A6">
        <v>4</v>
      </c>
      <c r="B6" s="1">
        <f t="shared" ca="1" si="0"/>
        <v>2.6283545176993925</v>
      </c>
      <c r="C6" s="1">
        <f t="shared" si="1"/>
        <v>2.8571428571428572</v>
      </c>
    </row>
    <row r="7" spans="1:3">
      <c r="A7">
        <v>6</v>
      </c>
      <c r="B7" s="1">
        <f t="shared" ca="1" si="0"/>
        <v>3.4772946664242839</v>
      </c>
      <c r="C7" s="1">
        <f t="shared" si="1"/>
        <v>3.75</v>
      </c>
    </row>
    <row r="8" spans="1:3">
      <c r="A8">
        <v>8</v>
      </c>
      <c r="B8" s="1">
        <f t="shared" ca="1" si="0"/>
        <v>4.0257490950315367</v>
      </c>
      <c r="C8" s="1">
        <f t="shared" si="1"/>
        <v>4.4444444444444446</v>
      </c>
    </row>
    <row r="9" spans="1:3">
      <c r="A9">
        <v>10</v>
      </c>
      <c r="B9" s="1">
        <f t="shared" ca="1" si="0"/>
        <v>4.5409140954098532</v>
      </c>
      <c r="C9" s="1">
        <f t="shared" si="1"/>
        <v>5</v>
      </c>
    </row>
    <row r="10" spans="1:3">
      <c r="A10">
        <v>15</v>
      </c>
      <c r="B10" s="1">
        <f t="shared" ca="1" si="0"/>
        <v>5.552178371430835</v>
      </c>
      <c r="C10" s="1">
        <f t="shared" si="1"/>
        <v>6</v>
      </c>
    </row>
    <row r="11" spans="1:3">
      <c r="A11">
        <v>20</v>
      </c>
      <c r="B11" s="1">
        <f t="shared" ca="1" si="0"/>
        <v>6.1115581260168312</v>
      </c>
      <c r="C11" s="1">
        <f t="shared" si="1"/>
        <v>6.666666666666667</v>
      </c>
    </row>
    <row r="12" spans="1:3">
      <c r="A12">
        <v>30</v>
      </c>
      <c r="B12" s="1">
        <f t="shared" ca="1" si="0"/>
        <v>7.0963871802826759</v>
      </c>
      <c r="C12" s="1">
        <f t="shared" si="1"/>
        <v>7.5</v>
      </c>
    </row>
    <row r="13" spans="1:3">
      <c r="A13">
        <v>50</v>
      </c>
      <c r="B13" s="1">
        <f t="shared" ca="1" si="0"/>
        <v>7.80798986144542</v>
      </c>
      <c r="C13" s="1">
        <f t="shared" si="1"/>
        <v>8.3333333333333339</v>
      </c>
    </row>
    <row r="14" spans="1:3">
      <c r="A14">
        <v>75</v>
      </c>
      <c r="B14" s="1">
        <f t="shared" ca="1" si="0"/>
        <v>8.6242492671601134</v>
      </c>
      <c r="C14" s="1">
        <f t="shared" si="1"/>
        <v>8.8235294117647065</v>
      </c>
    </row>
    <row r="15" spans="1:3">
      <c r="A15">
        <v>100</v>
      </c>
      <c r="B15" s="1">
        <f t="shared" ca="1" si="0"/>
        <v>8.2653880028537969</v>
      </c>
      <c r="C15" s="1">
        <f t="shared" si="1"/>
        <v>9.0909090909090917</v>
      </c>
    </row>
    <row r="22" spans="2:2">
      <c r="B22">
        <v>4</v>
      </c>
    </row>
    <row r="23" spans="2:2">
      <c r="B23">
        <v>3</v>
      </c>
    </row>
    <row r="24" spans="2:2">
      <c r="B24">
        <v>2</v>
      </c>
    </row>
    <row r="25" spans="2:2">
      <c r="B25">
        <v>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Portland State Oregon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Rueter</dc:creator>
  <cp:lastModifiedBy>John Rueter</cp:lastModifiedBy>
  <dcterms:created xsi:type="dcterms:W3CDTF">2014-04-13T20:17:39Z</dcterms:created>
  <dcterms:modified xsi:type="dcterms:W3CDTF">2014-04-14T20:20:59Z</dcterms:modified>
</cp:coreProperties>
</file>