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61" yWindow="65266" windowWidth="17250" windowHeight="9990" activeTab="0"/>
  </bookViews>
  <sheets>
    <sheet name="TEST_%Difference" sheetId="1" r:id="rId1"/>
    <sheet name="Computations" sheetId="2" r:id="rId2"/>
  </sheets>
  <definedNames>
    <definedName name="_Regression_Int" localSheetId="0" hidden="1">1</definedName>
    <definedName name="PHAT">'Computations'!$B$8</definedName>
    <definedName name="SIGMA">'Computations'!$B$9</definedName>
    <definedName name="Z">'Computations'!$B$10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<sst xmlns="http://schemas.openxmlformats.org/spreadsheetml/2006/main" count="56" uniqueCount="52">
  <si>
    <t>STATISTICS:</t>
  </si>
  <si>
    <t>Group 1</t>
  </si>
  <si>
    <t>Group 2</t>
  </si>
  <si>
    <t xml:space="preserve">  { expressed as }</t>
  </si>
  <si>
    <t>N =</t>
  </si>
  <si>
    <t xml:space="preserve">  { a proportion }</t>
  </si>
  <si>
    <t>% =</t>
  </si>
  <si>
    <t>|Z| =</t>
  </si>
  <si>
    <t>2-tail P-value:</t>
  </si>
  <si>
    <t>=====&gt;</t>
  </si>
  <si>
    <t>&lt;=====</t>
  </si>
  <si>
    <t>1-tail P-value:</t>
  </si>
  <si>
    <t>NORMAL DISTRIBUTION CALCULATIONS FOR DETERMINING 2-TAIL P-VALUE:</t>
  </si>
  <si>
    <t>Constants</t>
  </si>
  <si>
    <t>Intermediate Calculations</t>
  </si>
  <si>
    <t>a</t>
  </si>
  <si>
    <t>Note:  Z in</t>
  </si>
  <si>
    <t>b</t>
  </si>
  <si>
    <t>aZ</t>
  </si>
  <si>
    <t>calculations</t>
  </si>
  <si>
    <t>c</t>
  </si>
  <si>
    <t>b(Z^2)</t>
  </si>
  <si>
    <t>is absolute value</t>
  </si>
  <si>
    <t>d</t>
  </si>
  <si>
    <t>c(Z^3)</t>
  </si>
  <si>
    <t>of Z.</t>
  </si>
  <si>
    <t>e</t>
  </si>
  <si>
    <t>d(Z^4)</t>
  </si>
  <si>
    <t>f</t>
  </si>
  <si>
    <t>e(Z^5)</t>
  </si>
  <si>
    <t>For explanation</t>
  </si>
  <si>
    <t>f(z^6)</t>
  </si>
  <si>
    <t>of these calcula-</t>
  </si>
  <si>
    <t>-----</t>
  </si>
  <si>
    <t>tions see Lotus,</t>
  </si>
  <si>
    <t>sum</t>
  </si>
  <si>
    <t>Vol. 5, No. 12</t>
  </si>
  <si>
    <t>(Dec. 1989), p. 59.</t>
  </si>
  <si>
    <t>Below shows calculation of p-value.</t>
  </si>
  <si>
    <t>sigma =</t>
  </si>
  <si>
    <t>phat =</t>
  </si>
  <si>
    <t>difference =</t>
  </si>
  <si>
    <t>Results:</t>
  </si>
  <si>
    <t>Input:</t>
  </si>
  <si>
    <t>Instructions:</t>
  </si>
  <si>
    <t>Spreadsheet for Computing the Statistical Significance (p-value)</t>
  </si>
  <si>
    <t>Input the number of cases (N) and the percent (%) for each</t>
  </si>
  <si>
    <t>of the two groups in the four cells of the input section above.</t>
  </si>
  <si>
    <t>of the Difference in Percents for Two Different Groups</t>
  </si>
  <si>
    <t xml:space="preserve">   - by Brian Stipak</t>
  </si>
  <si>
    <t>NOTE:</t>
  </si>
  <si>
    <t>Using current versions of Excel that have the Normdist function, you can use that function to compute the P-value, rather than using the above calculations: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</si>
</sst>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</numFmts>
  <fonts count="13">
    <font>
      <sz val="10"/>
      <name val="Courier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2"/>
      <name val="Times New Roman"/>
      <family val="1"/>
    </font>
    <font>
      <sz val="16"/>
      <color indexed="10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right"/>
      <protection/>
    </xf>
    <xf numFmtId="0" fontId="2" fillId="0" borderId="1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/>
      <protection/>
    </xf>
    <xf numFmtId="164" fontId="6" fillId="0" borderId="3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7" fillId="2" borderId="4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left"/>
      <protection/>
    </xf>
    <xf numFmtId="0" fontId="8" fillId="0" borderId="6" xfId="0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/>
      <protection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19"/>
  <sheetViews>
    <sheetView showGridLines="0" tabSelected="1" workbookViewId="0" topLeftCell="A1">
      <selection activeCell="B8" sqref="B8"/>
    </sheetView>
  </sheetViews>
  <sheetFormatPr defaultColWidth="9.625" defaultRowHeight="12.75"/>
  <cols>
    <col min="1" max="1" width="13.00390625" style="2" customWidth="1"/>
    <col min="2" max="2" width="16.00390625" style="2" customWidth="1"/>
    <col min="3" max="3" width="15.25390625" style="2" customWidth="1"/>
    <col min="4" max="4" width="9.625" style="2" customWidth="1"/>
    <col min="5" max="5" width="11.50390625" style="2" customWidth="1"/>
    <col min="6" max="16384" width="9.625" style="2" customWidth="1"/>
  </cols>
  <sheetData>
    <row r="1" spans="1:3" ht="18.75">
      <c r="A1" s="8" t="s">
        <v>45</v>
      </c>
      <c r="B1" s="9"/>
      <c r="C1" s="9"/>
    </row>
    <row r="2" spans="1:5" ht="18.75">
      <c r="A2" s="25" t="s">
        <v>48</v>
      </c>
      <c r="B2" s="23"/>
      <c r="C2" s="23"/>
      <c r="D2" s="24"/>
      <c r="E2" s="24"/>
    </row>
    <row r="3" spans="1:5" ht="19.5" thickBot="1">
      <c r="A3" s="26" t="s">
        <v>49</v>
      </c>
      <c r="B3" s="11"/>
      <c r="C3" s="11"/>
      <c r="D3" s="7"/>
      <c r="E3" s="7"/>
    </row>
    <row r="4" spans="1:8" ht="18.75">
      <c r="A4" s="22"/>
      <c r="B4" s="23"/>
      <c r="C4" s="23"/>
      <c r="D4" s="24"/>
      <c r="E4" s="24"/>
      <c r="F4" s="24"/>
      <c r="G4" s="24"/>
      <c r="H4" s="24"/>
    </row>
    <row r="5" spans="1:3" ht="18.75">
      <c r="A5" s="8" t="s">
        <v>43</v>
      </c>
      <c r="B5" s="9"/>
      <c r="C5" s="9"/>
    </row>
    <row r="6" spans="1:3" ht="18.75">
      <c r="A6" s="9"/>
      <c r="B6" s="12"/>
      <c r="C6" s="12"/>
    </row>
    <row r="7" spans="1:3" ht="20.25">
      <c r="A7" s="15"/>
      <c r="B7" s="16" t="s">
        <v>1</v>
      </c>
      <c r="C7" s="16" t="s">
        <v>2</v>
      </c>
    </row>
    <row r="8" spans="1:3" ht="20.25">
      <c r="A8" s="17" t="s">
        <v>4</v>
      </c>
      <c r="B8" s="18"/>
      <c r="C8" s="18"/>
    </row>
    <row r="9" spans="1:3" ht="20.25">
      <c r="A9" s="17" t="s">
        <v>6</v>
      </c>
      <c r="B9" s="18"/>
      <c r="C9" s="18"/>
    </row>
    <row r="10" spans="1:3" ht="18.75">
      <c r="A10" s="9"/>
      <c r="B10" s="9"/>
      <c r="C10" s="9"/>
    </row>
    <row r="11" spans="1:3" ht="18.75">
      <c r="A11" s="9"/>
      <c r="B11" s="9"/>
      <c r="C11" s="9"/>
    </row>
    <row r="12" spans="1:3" ht="18.75">
      <c r="A12" s="10" t="s">
        <v>42</v>
      </c>
      <c r="B12" s="9"/>
      <c r="C12" s="9"/>
    </row>
    <row r="13" spans="1:5" ht="20.25">
      <c r="A13" s="15"/>
      <c r="B13" s="19" t="s">
        <v>8</v>
      </c>
      <c r="C13" s="13" t="e">
        <f>Computations!D32</f>
        <v>#DIV/0!</v>
      </c>
      <c r="E13" s="3"/>
    </row>
    <row r="14" spans="1:5" ht="20.25">
      <c r="A14" s="15"/>
      <c r="B14" s="20" t="s">
        <v>11</v>
      </c>
      <c r="C14" s="14" t="e">
        <f>C13/2</f>
        <v>#DIV/0!</v>
      </c>
      <c r="E14" s="3"/>
    </row>
    <row r="17" ht="15.75">
      <c r="A17" s="21" t="s">
        <v>44</v>
      </c>
    </row>
    <row r="18" ht="15.75">
      <c r="A18" s="2" t="s">
        <v>46</v>
      </c>
    </row>
    <row r="19" ht="15.75">
      <c r="A19" s="2" t="s">
        <v>47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38"/>
  <sheetViews>
    <sheetView workbookViewId="0" topLeftCell="A1">
      <selection activeCell="D36" sqref="D36"/>
    </sheetView>
  </sheetViews>
  <sheetFormatPr defaultColWidth="9.00390625" defaultRowHeight="12.75"/>
  <sheetData>
    <row r="5" spans="1:4" ht="15.75">
      <c r="A5" s="1" t="s">
        <v>0</v>
      </c>
      <c r="B5" s="2"/>
      <c r="C5" s="2"/>
      <c r="D5" s="2"/>
    </row>
    <row r="6" spans="1:4" ht="15.75">
      <c r="A6" s="2"/>
      <c r="B6" s="2"/>
      <c r="C6" s="2"/>
      <c r="D6" s="2"/>
    </row>
    <row r="7" spans="1:4" ht="15.75">
      <c r="A7" s="3" t="s">
        <v>41</v>
      </c>
      <c r="B7" s="4">
        <f>('TEST_%Difference'!B9-'TEST_%Difference'!C9)/100</f>
        <v>0</v>
      </c>
      <c r="C7" s="1" t="s">
        <v>3</v>
      </c>
      <c r="D7" s="2"/>
    </row>
    <row r="8" spans="1:4" ht="15.75">
      <c r="A8" s="3" t="s">
        <v>40</v>
      </c>
      <c r="B8" s="5" t="e">
        <f>0.01*(('TEST_%Difference'!B8*'TEST_%Difference'!B9)+('TEST_%Difference'!C8*'TEST_%Difference'!C9))/('TEST_%Difference'!B8+'TEST_%Difference'!C8)</f>
        <v>#DIV/0!</v>
      </c>
      <c r="C8" s="1" t="s">
        <v>5</v>
      </c>
      <c r="D8" s="2"/>
    </row>
    <row r="9" spans="1:4" ht="15.75">
      <c r="A9" s="3" t="s">
        <v>39</v>
      </c>
      <c r="B9" s="5" t="e">
        <f>SQRT((B8*(1-B8)/'TEST_%Difference'!B8)+(B8*(1-B8)/'TEST_%Difference'!C8))</f>
        <v>#DIV/0!</v>
      </c>
      <c r="C9" s="2"/>
      <c r="D9" s="2"/>
    </row>
    <row r="10" spans="1:4" ht="15.75">
      <c r="A10" s="6" t="s">
        <v>7</v>
      </c>
      <c r="B10" s="5" t="e">
        <f>ABS((('TEST_%Difference'!B9*0.01)-('TEST_%Difference'!C9*0.01))/B9)</f>
        <v>#DIV/0!</v>
      </c>
      <c r="C10" s="2"/>
      <c r="D10" s="2"/>
    </row>
    <row r="14" spans="1:8" ht="15.75">
      <c r="A14" s="1" t="s">
        <v>38</v>
      </c>
      <c r="B14" s="2"/>
      <c r="C14" s="2"/>
      <c r="D14" s="2"/>
      <c r="E14" s="2"/>
      <c r="F14" s="2"/>
      <c r="G14" s="2"/>
      <c r="H14" s="2"/>
    </row>
    <row r="15" spans="1:8" ht="15.75">
      <c r="A15" s="2"/>
      <c r="B15" s="2"/>
      <c r="C15" s="2"/>
      <c r="D15" s="2"/>
      <c r="E15" s="2"/>
      <c r="F15" s="2"/>
      <c r="G15" s="2"/>
      <c r="H15" s="2"/>
    </row>
    <row r="16" spans="1:8" ht="15.75">
      <c r="A16" s="2"/>
      <c r="B16" s="2"/>
      <c r="C16" s="2"/>
      <c r="D16" s="2"/>
      <c r="E16" s="2"/>
      <c r="F16" s="2"/>
      <c r="G16" s="2"/>
      <c r="H16" s="2"/>
    </row>
    <row r="17" spans="1:8" ht="15.75">
      <c r="A17" s="1" t="s">
        <v>12</v>
      </c>
      <c r="B17" s="2"/>
      <c r="C17" s="2"/>
      <c r="D17" s="2"/>
      <c r="E17" s="2"/>
      <c r="F17" s="2"/>
      <c r="G17" s="2"/>
      <c r="H17" s="2"/>
    </row>
    <row r="18" spans="1:8" ht="15.75">
      <c r="A18" s="2"/>
      <c r="B18" s="2"/>
      <c r="C18" s="2"/>
      <c r="D18" s="2"/>
      <c r="E18" s="2"/>
      <c r="F18" s="2"/>
      <c r="G18" s="2"/>
      <c r="H18" s="2"/>
    </row>
    <row r="19" spans="1:8" ht="15.75">
      <c r="A19" s="1" t="s">
        <v>13</v>
      </c>
      <c r="B19" s="2"/>
      <c r="C19" s="2"/>
      <c r="D19" s="1" t="s">
        <v>14</v>
      </c>
      <c r="E19" s="2"/>
      <c r="F19" s="2"/>
      <c r="G19" s="2"/>
      <c r="H19" s="2"/>
    </row>
    <row r="20" spans="1:8" ht="15.75">
      <c r="A20" s="2"/>
      <c r="B20" s="2"/>
      <c r="C20" s="2"/>
      <c r="D20" s="2"/>
      <c r="E20" s="2"/>
      <c r="F20" s="2"/>
      <c r="G20" s="2"/>
      <c r="H20" s="2"/>
    </row>
    <row r="21" spans="1:8" ht="15.75">
      <c r="A21" s="1" t="s">
        <v>15</v>
      </c>
      <c r="B21" s="4">
        <v>0.049867347</v>
      </c>
      <c r="C21" s="2"/>
      <c r="D21" s="2"/>
      <c r="E21" s="4">
        <v>1</v>
      </c>
      <c r="F21" s="2"/>
      <c r="G21" s="1" t="s">
        <v>16</v>
      </c>
      <c r="H21" s="2"/>
    </row>
    <row r="22" spans="1:8" ht="15.75">
      <c r="A22" s="1" t="s">
        <v>17</v>
      </c>
      <c r="B22" s="4">
        <v>0.0211410061</v>
      </c>
      <c r="C22" s="2"/>
      <c r="D22" s="1" t="s">
        <v>18</v>
      </c>
      <c r="E22" s="4" t="e">
        <f>+B21*Computations!B10</f>
        <v>#DIV/0!</v>
      </c>
      <c r="F22" s="2"/>
      <c r="G22" s="1" t="s">
        <v>19</v>
      </c>
      <c r="H22" s="2"/>
    </row>
    <row r="23" spans="1:8" ht="15.75">
      <c r="A23" s="1" t="s">
        <v>20</v>
      </c>
      <c r="B23" s="4">
        <v>0.0032776263</v>
      </c>
      <c r="C23" s="2"/>
      <c r="D23" s="1" t="s">
        <v>21</v>
      </c>
      <c r="E23" s="4" t="e">
        <f>+B22*(Computations!B10^2)</f>
        <v>#DIV/0!</v>
      </c>
      <c r="F23" s="2"/>
      <c r="G23" s="1" t="s">
        <v>22</v>
      </c>
      <c r="H23" s="2"/>
    </row>
    <row r="24" spans="1:8" ht="15.75">
      <c r="A24" s="1" t="s">
        <v>23</v>
      </c>
      <c r="B24" s="4">
        <v>3.80036E-05</v>
      </c>
      <c r="C24" s="2"/>
      <c r="D24" s="1" t="s">
        <v>24</v>
      </c>
      <c r="E24" s="4" t="e">
        <f>+B23*(Computations!B10^3)</f>
        <v>#DIV/0!</v>
      </c>
      <c r="F24" s="2"/>
      <c r="G24" s="1" t="s">
        <v>25</v>
      </c>
      <c r="H24" s="2"/>
    </row>
    <row r="25" spans="1:8" ht="15.75">
      <c r="A25" s="1" t="s">
        <v>26</v>
      </c>
      <c r="B25" s="4">
        <v>4.88906E-05</v>
      </c>
      <c r="C25" s="2"/>
      <c r="D25" s="1" t="s">
        <v>27</v>
      </c>
      <c r="E25" s="4" t="e">
        <f>+B24*(Computations!B10^4)</f>
        <v>#DIV/0!</v>
      </c>
      <c r="F25" s="2"/>
      <c r="G25" s="2"/>
      <c r="H25" s="2"/>
    </row>
    <row r="26" spans="1:8" ht="15.75">
      <c r="A26" s="1" t="s">
        <v>28</v>
      </c>
      <c r="B26" s="4">
        <v>5.383E-06</v>
      </c>
      <c r="C26" s="2"/>
      <c r="D26" s="1" t="s">
        <v>29</v>
      </c>
      <c r="E26" s="4" t="e">
        <f>+B25*(Computations!B10^5)</f>
        <v>#DIV/0!</v>
      </c>
      <c r="F26" s="2"/>
      <c r="G26" s="1" t="s">
        <v>30</v>
      </c>
      <c r="H26" s="2"/>
    </row>
    <row r="27" spans="1:8" ht="15.75">
      <c r="A27" s="2"/>
      <c r="B27" s="2"/>
      <c r="C27" s="2"/>
      <c r="D27" s="1" t="s">
        <v>31</v>
      </c>
      <c r="E27" s="4" t="e">
        <f>+B26*(Computations!B10^6)</f>
        <v>#DIV/0!</v>
      </c>
      <c r="F27" s="2"/>
      <c r="G27" s="1" t="s">
        <v>32</v>
      </c>
      <c r="H27" s="2"/>
    </row>
    <row r="28" spans="1:8" ht="15.75">
      <c r="A28" s="2"/>
      <c r="B28" s="2"/>
      <c r="C28" s="2"/>
      <c r="D28" s="2"/>
      <c r="E28" s="3" t="s">
        <v>33</v>
      </c>
      <c r="F28" s="2"/>
      <c r="G28" s="1" t="s">
        <v>34</v>
      </c>
      <c r="H28" s="2"/>
    </row>
    <row r="29" spans="1:8" ht="15.75">
      <c r="A29" s="2"/>
      <c r="B29" s="2"/>
      <c r="C29" s="2"/>
      <c r="D29" s="1" t="s">
        <v>35</v>
      </c>
      <c r="E29" s="4" t="e">
        <f>SUM(E21:E27)</f>
        <v>#DIV/0!</v>
      </c>
      <c r="F29" s="2"/>
      <c r="G29" s="1" t="s">
        <v>36</v>
      </c>
      <c r="H29" s="2"/>
    </row>
    <row r="30" spans="1:8" ht="15.75">
      <c r="A30" s="2"/>
      <c r="B30" s="2"/>
      <c r="C30" s="2"/>
      <c r="D30" s="2"/>
      <c r="E30" s="2"/>
      <c r="F30" s="2"/>
      <c r="G30" s="1" t="s">
        <v>37</v>
      </c>
      <c r="H30" s="2"/>
    </row>
    <row r="31" spans="1:8" ht="15.75">
      <c r="A31" s="2"/>
      <c r="B31" s="2"/>
      <c r="C31" s="2"/>
      <c r="D31" s="2"/>
      <c r="E31" s="2"/>
      <c r="F31" s="2"/>
      <c r="G31" s="2"/>
      <c r="H31" s="2"/>
    </row>
    <row r="32" spans="1:8" ht="15.75">
      <c r="A32" s="1" t="s">
        <v>8</v>
      </c>
      <c r="B32" s="2"/>
      <c r="C32" s="1" t="s">
        <v>9</v>
      </c>
      <c r="D32" s="4" t="e">
        <f>E29^-16</f>
        <v>#DIV/0!</v>
      </c>
      <c r="E32" s="3" t="s">
        <v>10</v>
      </c>
      <c r="F32" s="2"/>
      <c r="G32" s="2"/>
      <c r="H32" s="2"/>
    </row>
    <row r="33" spans="1:8" ht="15.75">
      <c r="A33" s="2"/>
      <c r="B33" s="2"/>
      <c r="C33" s="2"/>
      <c r="D33" s="2"/>
      <c r="E33" s="2"/>
      <c r="F33" s="2"/>
      <c r="G33" s="2"/>
      <c r="H33" s="2"/>
    </row>
    <row r="34" spans="1:8" ht="15.75">
      <c r="A34" s="27" t="s">
        <v>50</v>
      </c>
      <c r="B34" s="2"/>
      <c r="C34" s="2"/>
      <c r="D34" s="2"/>
      <c r="E34" s="2"/>
      <c r="F34" s="2"/>
      <c r="G34" s="2"/>
      <c r="H34" s="2"/>
    </row>
    <row r="35" spans="1:8" ht="15.75">
      <c r="A35" s="2" t="s">
        <v>51</v>
      </c>
      <c r="B35" s="2"/>
      <c r="C35" s="2"/>
      <c r="D35" s="2"/>
      <c r="E35" s="2"/>
      <c r="F35" s="2"/>
      <c r="G35" s="2"/>
      <c r="H35" s="2"/>
    </row>
    <row r="36" spans="1:8" ht="15.75">
      <c r="A36" s="1" t="s">
        <v>8</v>
      </c>
      <c r="B36" s="2"/>
      <c r="C36" s="1" t="s">
        <v>9</v>
      </c>
      <c r="D36" s="2" t="e">
        <f>(1-NORMSDIST(Z))*2</f>
        <v>#DIV/0!</v>
      </c>
      <c r="E36" s="3" t="s">
        <v>10</v>
      </c>
      <c r="F36" s="2"/>
      <c r="G36" s="2"/>
      <c r="H36" s="2"/>
    </row>
    <row r="37" spans="1:8" ht="15.75">
      <c r="A37" s="2"/>
      <c r="B37" s="2"/>
      <c r="C37" s="2"/>
      <c r="D37" s="2"/>
      <c r="E37" s="2"/>
      <c r="F37" s="2"/>
      <c r="G37" s="2"/>
      <c r="H37" s="2"/>
    </row>
    <row r="38" spans="1:8" ht="15.75">
      <c r="A38" s="2"/>
      <c r="B38" s="2"/>
      <c r="C38" s="2"/>
      <c r="D38" s="2"/>
      <c r="E38" s="2"/>
      <c r="F38" s="2"/>
      <c r="G38" s="2"/>
      <c r="H38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Stipak</dc:creator>
  <cp:keywords/>
  <dc:description/>
  <cp:lastModifiedBy>Brian Stipak</cp:lastModifiedBy>
  <dcterms:created xsi:type="dcterms:W3CDTF">2006-03-07T03:26:21Z</dcterms:created>
  <dcterms:modified xsi:type="dcterms:W3CDTF">2009-11-25T06:40:56Z</dcterms:modified>
  <cp:category/>
  <cp:version/>
  <cp:contentType/>
  <cp:contentStatus/>
</cp:coreProperties>
</file>