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90" activeTab="0"/>
  </bookViews>
  <sheets>
    <sheet name="TEST_MeanDifference" sheetId="1" r:id="rId1"/>
    <sheet name="Computations" sheetId="2" r:id="rId2"/>
  </sheets>
  <definedNames>
    <definedName name="_Regression_Int" localSheetId="0" hidden="1">1</definedName>
    <definedName name="DF">'Computations'!$D$7</definedName>
    <definedName name="DIFF">'Computations'!$B$6</definedName>
    <definedName name="MEAN1">'TEST_MeanDifference'!$B$9</definedName>
    <definedName name="MEAN2">'TEST_MeanDifference'!$C$9</definedName>
    <definedName name="NCASES1">'TEST_MeanDifference'!$B$8</definedName>
    <definedName name="NCASES2">'TEST_MeanDifference'!$C$8</definedName>
    <definedName name="SIGMA">'Computations'!$B$7</definedName>
    <definedName name="STD1">'TEST_MeanDifference'!$B$10</definedName>
    <definedName name="STD2">'TEST_MeanDifference'!$C$10</definedName>
    <definedName name="T">'Computations'!$D$6</definedName>
    <definedName name="Z">'Computations'!$D$14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<sst xmlns="http://schemas.openxmlformats.org/spreadsheetml/2006/main" count="61" uniqueCount="56">
  <si>
    <t>Group 1</t>
  </si>
  <si>
    <t>Group 2</t>
  </si>
  <si>
    <t>STATISTICS:</t>
  </si>
  <si>
    <t>N =</t>
  </si>
  <si>
    <t>DIFF =</t>
  </si>
  <si>
    <t>|t| =</t>
  </si>
  <si>
    <t>SIGMA =</t>
  </si>
  <si>
    <t>df =</t>
  </si>
  <si>
    <t>2-tail P-value:</t>
  </si>
  <si>
    <t>=====&gt;</t>
  </si>
  <si>
    <t>&lt;=====</t>
  </si>
  <si>
    <t>1-tail P-value:</t>
  </si>
  <si>
    <t>P-value is estimated by converting the t-statistic to an approximate Z,</t>
  </si>
  <si>
    <t>and then calculating p-value for Z (See Lotus, Vol 3, July 1987, p. 52).</t>
  </si>
  <si>
    <t>t-statistic converted to Z =</t>
  </si>
  <si>
    <t>NORMAL DISTRIBUTION CALCULATIONS FOR DETERMINING 2-TAIL P-VALUE:</t>
  </si>
  <si>
    <t>Constants</t>
  </si>
  <si>
    <t>Intermediate Calculations</t>
  </si>
  <si>
    <t>a</t>
  </si>
  <si>
    <t>Note:  Z in</t>
  </si>
  <si>
    <t>b</t>
  </si>
  <si>
    <t>aZ</t>
  </si>
  <si>
    <t>calculations</t>
  </si>
  <si>
    <t>c</t>
  </si>
  <si>
    <t>b(Z^2)</t>
  </si>
  <si>
    <t>is absolute value</t>
  </si>
  <si>
    <t>d</t>
  </si>
  <si>
    <t>c(Z^3)</t>
  </si>
  <si>
    <t>of Z.</t>
  </si>
  <si>
    <t>e</t>
  </si>
  <si>
    <t>d(Z^4)</t>
  </si>
  <si>
    <t>f</t>
  </si>
  <si>
    <t>e(Z^5)</t>
  </si>
  <si>
    <t>For explanation</t>
  </si>
  <si>
    <t>f(z^6)</t>
  </si>
  <si>
    <t>of these calcula-</t>
  </si>
  <si>
    <t>-----</t>
  </si>
  <si>
    <t>tions see Lotus,</t>
  </si>
  <si>
    <t>sum</t>
  </si>
  <si>
    <t>Vol 5, No 12</t>
  </si>
  <si>
    <t>(Dec 1989), p. 59.</t>
  </si>
  <si>
    <t>Spreadsheet for Computing the Statistical Significance (p-value) of the</t>
  </si>
  <si>
    <t xml:space="preserve">   - by Brian Stipak</t>
  </si>
  <si>
    <t>Input:</t>
  </si>
  <si>
    <t>mean =</t>
  </si>
  <si>
    <t>std dev =</t>
  </si>
  <si>
    <t>Results:</t>
  </si>
  <si>
    <t>Instructions:</t>
  </si>
  <si>
    <t>deviation for each of the two groups in the six cells of the input section above.</t>
  </si>
  <si>
    <t>Input the number of cases (N), the sample mean, and the sample standard</t>
  </si>
  <si>
    <t>Warning:</t>
  </si>
  <si>
    <t>The calculated p-values above become inaccurate for df less than 5, so do not</t>
  </si>
  <si>
    <t>use if df&lt;5:</t>
  </si>
  <si>
    <t>Difference in Two Means, Two Different Groups</t>
  </si>
  <si>
    <t>NOTE:</t>
  </si>
  <si>
    <t>Using current versions of Excel that have the Normdist function, you can use that function to compute the P-value, rather than using the above calculations: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</si>
</sst>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0"/>
      <name val="Courier"/>
      <family val="0"/>
    </font>
    <font>
      <sz val="10"/>
      <name val="Arial"/>
      <family val="0"/>
    </font>
    <font>
      <sz val="16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164" fontId="7" fillId="0" borderId="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3"/>
  <sheetViews>
    <sheetView showGridLines="0" tabSelected="1" workbookViewId="0" topLeftCell="A1">
      <selection activeCell="B8" sqref="B8"/>
    </sheetView>
  </sheetViews>
  <sheetFormatPr defaultColWidth="9.625" defaultRowHeight="12.75"/>
  <cols>
    <col min="1" max="1" width="16.75390625" style="2" customWidth="1"/>
    <col min="2" max="2" width="16.625" style="2" customWidth="1"/>
    <col min="3" max="3" width="17.25390625" style="2" customWidth="1"/>
    <col min="4" max="4" width="9.625" style="2" customWidth="1"/>
    <col min="5" max="5" width="11.125" style="2" customWidth="1"/>
    <col min="6" max="6" width="9.625" style="2" customWidth="1"/>
    <col min="7" max="7" width="22.00390625" style="2" customWidth="1"/>
    <col min="8" max="8" width="13.00390625" style="2" customWidth="1"/>
    <col min="9" max="16384" width="9.625" style="2" customWidth="1"/>
  </cols>
  <sheetData>
    <row r="1" ht="20.25">
      <c r="A1" s="30" t="s">
        <v>41</v>
      </c>
    </row>
    <row r="2" spans="1:7" ht="20.25">
      <c r="A2" s="31" t="s">
        <v>53</v>
      </c>
      <c r="B2" s="17"/>
      <c r="C2" s="17"/>
      <c r="D2" s="17"/>
      <c r="E2" s="17"/>
      <c r="F2" s="17"/>
      <c r="G2" s="17"/>
    </row>
    <row r="3" spans="1:8" ht="21" thickBot="1">
      <c r="A3" s="15" t="s">
        <v>42</v>
      </c>
      <c r="B3" s="15"/>
      <c r="C3" s="15"/>
      <c r="D3" s="15"/>
      <c r="E3" s="15"/>
      <c r="F3" s="15"/>
      <c r="G3" s="17"/>
      <c r="H3" s="17"/>
    </row>
    <row r="4" spans="1:9" ht="20.25">
      <c r="A4" s="3"/>
      <c r="B4" s="3"/>
      <c r="C4" s="3"/>
      <c r="D4" s="3"/>
      <c r="E4" s="3"/>
      <c r="F4" s="3"/>
      <c r="G4" s="3"/>
      <c r="H4" s="3"/>
      <c r="I4" s="4"/>
    </row>
    <row r="5" spans="1:3" ht="20.25">
      <c r="A5" s="16" t="s">
        <v>43</v>
      </c>
      <c r="B5" s="5"/>
      <c r="C5" s="5"/>
    </row>
    <row r="6" spans="1:3" ht="20.25">
      <c r="A6" s="1"/>
      <c r="B6" s="5"/>
      <c r="C6" s="5"/>
    </row>
    <row r="7" spans="2:3" ht="20.25">
      <c r="B7" s="5" t="s">
        <v>0</v>
      </c>
      <c r="C7" s="5" t="s">
        <v>1</v>
      </c>
    </row>
    <row r="8" spans="1:3" ht="20.25">
      <c r="A8" s="6" t="s">
        <v>3</v>
      </c>
      <c r="B8" s="18"/>
      <c r="C8" s="18"/>
    </row>
    <row r="9" spans="1:3" ht="20.25">
      <c r="A9" s="6" t="s">
        <v>44</v>
      </c>
      <c r="B9" s="18"/>
      <c r="C9" s="18"/>
    </row>
    <row r="10" spans="1:3" ht="20.25">
      <c r="A10" s="6" t="s">
        <v>45</v>
      </c>
      <c r="B10" s="18"/>
      <c r="C10" s="18"/>
    </row>
    <row r="13" ht="21" thickBot="1">
      <c r="A13" s="19" t="s">
        <v>46</v>
      </c>
    </row>
    <row r="14" spans="2:6" ht="20.25">
      <c r="B14" s="20" t="s">
        <v>8</v>
      </c>
      <c r="C14" s="22" t="e">
        <f>Computations!D30</f>
        <v>#DIV/0!</v>
      </c>
      <c r="D14" s="1"/>
      <c r="F14" s="6"/>
    </row>
    <row r="15" spans="2:6" ht="21" thickBot="1">
      <c r="B15" s="21" t="s">
        <v>11</v>
      </c>
      <c r="C15" s="23" t="e">
        <f>C14/2</f>
        <v>#DIV/0!</v>
      </c>
      <c r="D15" s="1"/>
      <c r="F15" s="6"/>
    </row>
    <row r="16" ht="20.25">
      <c r="A16" s="7"/>
    </row>
    <row r="17" ht="20.25">
      <c r="A17" s="24" t="s">
        <v>47</v>
      </c>
    </row>
    <row r="18" ht="20.25">
      <c r="A18" s="26" t="s">
        <v>49</v>
      </c>
    </row>
    <row r="19" ht="20.25">
      <c r="A19" s="26" t="s">
        <v>48</v>
      </c>
    </row>
    <row r="20" ht="20.25">
      <c r="A20" s="25"/>
    </row>
    <row r="21" ht="20.25">
      <c r="A21" s="24" t="s">
        <v>50</v>
      </c>
    </row>
    <row r="22" ht="20.25">
      <c r="A22" s="25" t="s">
        <v>51</v>
      </c>
    </row>
    <row r="23" spans="1:4" ht="20.25">
      <c r="A23" s="25" t="s">
        <v>52</v>
      </c>
      <c r="B23" s="27" t="s">
        <v>7</v>
      </c>
      <c r="C23" s="29" t="e">
        <f>DF</f>
        <v>#DIV/0!</v>
      </c>
      <c r="D23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workbookViewId="0" topLeftCell="A1">
      <selection activeCell="D30" sqref="D30"/>
    </sheetView>
  </sheetViews>
  <sheetFormatPr defaultColWidth="9.00390625" defaultRowHeight="12.75"/>
  <cols>
    <col min="1" max="16384" width="9.00390625" style="9" customWidth="1"/>
  </cols>
  <sheetData>
    <row r="4" ht="15.75">
      <c r="A4" s="8" t="s">
        <v>2</v>
      </c>
    </row>
    <row r="6" spans="1:4" ht="15.75">
      <c r="A6" s="10" t="s">
        <v>4</v>
      </c>
      <c r="B6" s="11">
        <f>TEST_MeanDifference!B9-TEST_MeanDifference!C9</f>
        <v>0</v>
      </c>
      <c r="C6" s="12" t="s">
        <v>5</v>
      </c>
      <c r="D6" s="13" t="e">
        <f>ABS(B6/B7)</f>
        <v>#DIV/0!</v>
      </c>
    </row>
    <row r="7" spans="1:4" ht="15.75">
      <c r="A7" s="10" t="s">
        <v>6</v>
      </c>
      <c r="B7" s="13" t="e">
        <f>SQRT((TEST_MeanDifference!B10^2/TEST_MeanDifference!B8)+(TEST_MeanDifference!C10^2)/TEST_MeanDifference!C8)</f>
        <v>#DIV/0!</v>
      </c>
      <c r="C7" s="10" t="s">
        <v>7</v>
      </c>
      <c r="D7" s="14" t="e">
        <f>((TEST_MeanDifference!B10^2/TEST_MeanDifference!B8+TEST_MeanDifference!C10^2/TEST_MeanDifference!C8)^2)/(((TEST_MeanDifference!B10^2/TEST_MeanDifference!B8)^2)/(TEST_MeanDifference!B8-1)+((TEST_MeanDifference!C10^2/TEST_MeanDifference!C8)^2)/(TEST_MeanDifference!C8-1))</f>
        <v>#DIV/0!</v>
      </c>
    </row>
    <row r="11" ht="15.75">
      <c r="A11" s="8" t="s">
        <v>12</v>
      </c>
    </row>
    <row r="12" ht="15.75">
      <c r="A12" s="8" t="s">
        <v>13</v>
      </c>
    </row>
    <row r="14" spans="1:4" ht="15.75">
      <c r="A14" s="8" t="s">
        <v>14</v>
      </c>
      <c r="D14" s="11" t="e">
        <f>(ABS(Computations!D6)*(1-1/(4*Computations!D7)))/(SQRT(1+(Computations!D6^2)/(2*Computations!D7)))</f>
        <v>#DIV/0!</v>
      </c>
    </row>
    <row r="16" ht="15.75">
      <c r="A16" s="8" t="s">
        <v>15</v>
      </c>
    </row>
    <row r="18" spans="1:4" ht="15.75">
      <c r="A18" s="8" t="s">
        <v>16</v>
      </c>
      <c r="D18" s="8" t="s">
        <v>17</v>
      </c>
    </row>
    <row r="20" spans="1:7" ht="15.75">
      <c r="A20" s="8" t="s">
        <v>18</v>
      </c>
      <c r="B20" s="11">
        <v>0.049867347</v>
      </c>
      <c r="E20" s="11">
        <v>1</v>
      </c>
      <c r="G20" s="8" t="s">
        <v>19</v>
      </c>
    </row>
    <row r="21" spans="1:7" ht="15.75">
      <c r="A21" s="8" t="s">
        <v>20</v>
      </c>
      <c r="B21" s="11">
        <v>0.0211410061</v>
      </c>
      <c r="D21" s="8" t="s">
        <v>21</v>
      </c>
      <c r="E21" s="11" t="e">
        <f>+B20*D14</f>
        <v>#DIV/0!</v>
      </c>
      <c r="G21" s="8" t="s">
        <v>22</v>
      </c>
    </row>
    <row r="22" spans="1:7" ht="15.75">
      <c r="A22" s="8" t="s">
        <v>23</v>
      </c>
      <c r="B22" s="11">
        <v>0.0032776263</v>
      </c>
      <c r="D22" s="8" t="s">
        <v>24</v>
      </c>
      <c r="E22" s="11" t="e">
        <f>+B21*(D14^2)</f>
        <v>#DIV/0!</v>
      </c>
      <c r="G22" s="8" t="s">
        <v>25</v>
      </c>
    </row>
    <row r="23" spans="1:7" ht="15.75">
      <c r="A23" s="8" t="s">
        <v>26</v>
      </c>
      <c r="B23" s="11">
        <v>3.80036E-05</v>
      </c>
      <c r="D23" s="8" t="s">
        <v>27</v>
      </c>
      <c r="E23" s="11" t="e">
        <f>+B22*(D14^3)</f>
        <v>#DIV/0!</v>
      </c>
      <c r="G23" s="8" t="s">
        <v>28</v>
      </c>
    </row>
    <row r="24" spans="1:5" ht="15.75">
      <c r="A24" s="8" t="s">
        <v>29</v>
      </c>
      <c r="B24" s="11">
        <v>4.88906E-05</v>
      </c>
      <c r="D24" s="8" t="s">
        <v>30</v>
      </c>
      <c r="E24" s="11" t="e">
        <f>+B23*(D14^4)</f>
        <v>#DIV/0!</v>
      </c>
    </row>
    <row r="25" spans="1:7" ht="15.75">
      <c r="A25" s="8" t="s">
        <v>31</v>
      </c>
      <c r="B25" s="11">
        <v>5.383E-06</v>
      </c>
      <c r="D25" s="8" t="s">
        <v>32</v>
      </c>
      <c r="E25" s="11" t="e">
        <f>+B24*(D14^5)</f>
        <v>#DIV/0!</v>
      </c>
      <c r="G25" s="8" t="s">
        <v>33</v>
      </c>
    </row>
    <row r="26" spans="4:7" ht="15.75">
      <c r="D26" s="8" t="s">
        <v>34</v>
      </c>
      <c r="E26" s="11" t="e">
        <f>+B25*(D14^6)</f>
        <v>#DIV/0!</v>
      </c>
      <c r="G26" s="8" t="s">
        <v>35</v>
      </c>
    </row>
    <row r="27" spans="5:7" ht="15.75">
      <c r="E27" s="10" t="s">
        <v>36</v>
      </c>
      <c r="G27" s="8" t="s">
        <v>37</v>
      </c>
    </row>
    <row r="28" spans="4:7" ht="15.75">
      <c r="D28" s="8" t="s">
        <v>38</v>
      </c>
      <c r="E28" s="11" t="e">
        <f>SUM(E20:E26)</f>
        <v>#DIV/0!</v>
      </c>
      <c r="G28" s="8" t="s">
        <v>39</v>
      </c>
    </row>
    <row r="29" ht="15.75">
      <c r="G29" s="8" t="s">
        <v>40</v>
      </c>
    </row>
    <row r="30" spans="1:5" ht="15.75">
      <c r="A30" s="8" t="s">
        <v>8</v>
      </c>
      <c r="C30" s="8" t="s">
        <v>9</v>
      </c>
      <c r="D30" s="11" t="e">
        <f>E28^-16</f>
        <v>#DIV/0!</v>
      </c>
      <c r="E30" s="10" t="s">
        <v>10</v>
      </c>
    </row>
    <row r="32" ht="15.75">
      <c r="A32" s="32" t="s">
        <v>54</v>
      </c>
    </row>
    <row r="33" ht="15.75">
      <c r="A33" s="9" t="s">
        <v>55</v>
      </c>
    </row>
    <row r="34" spans="1:5" ht="15.75">
      <c r="A34" s="8" t="s">
        <v>8</v>
      </c>
      <c r="C34" s="8" t="s">
        <v>9</v>
      </c>
      <c r="D34" s="9" t="e">
        <f>(1-NORMSDIST(Z))*2</f>
        <v>#DIV/0!</v>
      </c>
      <c r="E34" s="10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2006-03-07T03:49:02Z</dcterms:created>
  <dcterms:modified xsi:type="dcterms:W3CDTF">2009-11-25T06:47:32Z</dcterms:modified>
  <cp:category/>
  <cp:version/>
  <cp:contentType/>
  <cp:contentStatus/>
</cp:coreProperties>
</file>